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695" yWindow="1125" windowWidth="15480" windowHeight="11640"/>
  </bookViews>
  <sheets>
    <sheet name="Grad A038" sheetId="4" r:id="rId1"/>
  </sheets>
  <calcPr calcId="114210"/>
</workbook>
</file>

<file path=xl/calcChain.xml><?xml version="1.0" encoding="utf-8"?>
<calcChain xmlns="http://schemas.openxmlformats.org/spreadsheetml/2006/main">
  <c r="E10" i="4"/>
  <c r="E34"/>
  <c r="E16"/>
  <c r="E26"/>
  <c r="E19"/>
  <c r="E11"/>
  <c r="E38"/>
  <c r="E28"/>
  <c r="E27"/>
  <c r="E14"/>
  <c r="E32"/>
  <c r="E13"/>
  <c r="E40"/>
  <c r="E25"/>
  <c r="E39"/>
  <c r="E42"/>
  <c r="E21"/>
  <c r="E8"/>
  <c r="E20"/>
  <c r="E24"/>
  <c r="E30"/>
  <c r="E37"/>
  <c r="E15"/>
  <c r="E29"/>
  <c r="E31"/>
  <c r="E33"/>
  <c r="E36"/>
  <c r="E22"/>
  <c r="E18"/>
  <c r="E41"/>
  <c r="E23"/>
  <c r="E17"/>
  <c r="E12"/>
  <c r="E9"/>
  <c r="E35"/>
  <c r="G10"/>
  <c r="I10"/>
  <c r="G16"/>
  <c r="I16"/>
  <c r="G34"/>
  <c r="I34"/>
  <c r="G26"/>
  <c r="I26"/>
  <c r="G19"/>
  <c r="I19"/>
  <c r="G11"/>
  <c r="I11"/>
  <c r="G38"/>
  <c r="I38"/>
  <c r="G28"/>
  <c r="I28"/>
  <c r="G27"/>
  <c r="I27"/>
  <c r="G14"/>
  <c r="I14"/>
  <c r="G32"/>
  <c r="I32"/>
  <c r="G13"/>
  <c r="I13"/>
  <c r="G40"/>
  <c r="I40"/>
  <c r="G25"/>
  <c r="I25"/>
  <c r="G39"/>
  <c r="I39"/>
  <c r="G42"/>
  <c r="I42"/>
  <c r="G21"/>
  <c r="G8"/>
  <c r="I8"/>
  <c r="G20"/>
  <c r="I20"/>
  <c r="G30"/>
  <c r="I30"/>
  <c r="G24"/>
  <c r="I24"/>
  <c r="G37"/>
  <c r="I37"/>
  <c r="G15"/>
  <c r="I15"/>
  <c r="G29"/>
  <c r="I29"/>
  <c r="G31"/>
  <c r="I31"/>
  <c r="G33"/>
  <c r="I33"/>
  <c r="G36"/>
  <c r="I36"/>
  <c r="G22"/>
  <c r="I22"/>
  <c r="G18"/>
  <c r="I18"/>
  <c r="G41"/>
  <c r="I41"/>
  <c r="G23"/>
  <c r="I23"/>
  <c r="G17"/>
  <c r="I17"/>
  <c r="G12"/>
  <c r="G9"/>
  <c r="G35"/>
  <c r="I35"/>
  <c r="I12"/>
  <c r="I21"/>
  <c r="I9"/>
</calcChain>
</file>

<file path=xl/sharedStrings.xml><?xml version="1.0" encoding="utf-8"?>
<sst xmlns="http://schemas.openxmlformats.org/spreadsheetml/2006/main" count="129" uniqueCount="94">
  <si>
    <t>N°</t>
  </si>
  <si>
    <t>Cognome</t>
  </si>
  <si>
    <t>Nome</t>
  </si>
  <si>
    <t>Preferenze</t>
  </si>
  <si>
    <t>Riserve</t>
  </si>
  <si>
    <t>Spec. Sostegno</t>
  </si>
  <si>
    <t>Note</t>
  </si>
  <si>
    <t xml:space="preserve">Palermo, </t>
  </si>
  <si>
    <t>* presenti titoli di preferenza ex art. 5 del D.P.R. 487/1994</t>
  </si>
  <si>
    <t>** inserito con riserva a seguito di misura cautelare del TAR fatto salvo l'esito del giudizio di merito</t>
  </si>
  <si>
    <t>Data di nascita</t>
  </si>
  <si>
    <t>*** precede per età ex art 2 legge n. 191 del 16/06/1998</t>
  </si>
  <si>
    <t xml:space="preserve">Punteggio Titoli   ( d ) </t>
  </si>
  <si>
    <t>Punteggio Finale (a+b+c+d)</t>
  </si>
  <si>
    <t>PALMERINI</t>
  </si>
  <si>
    <t>SARA</t>
  </si>
  <si>
    <t>RUSCICA</t>
  </si>
  <si>
    <t>MARIANGELA</t>
  </si>
  <si>
    <t>RUSSOTTO</t>
  </si>
  <si>
    <t>MARIO</t>
  </si>
  <si>
    <t>PAOLO</t>
  </si>
  <si>
    <t>SCAPELLATO</t>
  </si>
  <si>
    <t>GIORGIA GRAZIELLA</t>
  </si>
  <si>
    <t>ALVANO</t>
  </si>
  <si>
    <t>LIBORIO MARIA</t>
  </si>
  <si>
    <t>ANTOCI</t>
  </si>
  <si>
    <t>CRISTINA</t>
  </si>
  <si>
    <t>AUGELLO</t>
  </si>
  <si>
    <t>GIUSEPPE</t>
  </si>
  <si>
    <t>BATTAGLIA</t>
  </si>
  <si>
    <t>ONOFRIO ROSARIO</t>
  </si>
  <si>
    <t>CARBONE</t>
  </si>
  <si>
    <t>DIANA</t>
  </si>
  <si>
    <t>CARPENTIERE</t>
  </si>
  <si>
    <t>CRUPI</t>
  </si>
  <si>
    <t>D'ACQUISTO</t>
  </si>
  <si>
    <t>FELICE ANNA</t>
  </si>
  <si>
    <t>FURNARI</t>
  </si>
  <si>
    <t>LAMIA</t>
  </si>
  <si>
    <t>LIVIO</t>
  </si>
  <si>
    <t>DE MARTINO</t>
  </si>
  <si>
    <t>CARMEN</t>
  </si>
  <si>
    <t xml:space="preserve"> </t>
  </si>
  <si>
    <t>Si (T)</t>
  </si>
  <si>
    <t>Commissione: YFAMBITO DISCIPLINARE 8626-1</t>
  </si>
  <si>
    <t>MINISTERO DELL'ISTRUZIONE, DELL'UNIVERSITA' E DELLA RICERCA SCIENTIFICA</t>
  </si>
  <si>
    <t>MODICA</t>
  </si>
  <si>
    <t>ERASMO</t>
  </si>
  <si>
    <t>SI (T)</t>
  </si>
  <si>
    <t>Prova scritta-pratica (a)/40</t>
  </si>
  <si>
    <t>Prova Orale    (c)/40</t>
  </si>
  <si>
    <t>Punteggio Totale Prove (a+b+c)/80</t>
  </si>
  <si>
    <t>SCIACCA</t>
  </si>
  <si>
    <t>ANTONELLA</t>
  </si>
  <si>
    <t>SCELSI</t>
  </si>
  <si>
    <t>LUIGI</t>
  </si>
  <si>
    <t>RUSSO</t>
  </si>
  <si>
    <t>PAOLA</t>
  </si>
  <si>
    <t>ZUCCARELLO</t>
  </si>
  <si>
    <t>AGNESE RITA</t>
  </si>
  <si>
    <t>SPEZIA</t>
  </si>
  <si>
    <t>STEFANO</t>
  </si>
  <si>
    <t>SPANO'</t>
  </si>
  <si>
    <t>ILEANA</t>
  </si>
  <si>
    <t>SI (T+P)</t>
  </si>
  <si>
    <t>SALUTO</t>
  </si>
  <si>
    <t>LIDIA</t>
  </si>
  <si>
    <t>DI RAFFAELE</t>
  </si>
  <si>
    <t>FABIO</t>
  </si>
  <si>
    <t>PERRONE</t>
  </si>
  <si>
    <t>ANGELO</t>
  </si>
  <si>
    <t>ESTERO</t>
  </si>
  <si>
    <t>IVAN CRISTIAN</t>
  </si>
  <si>
    <t>SPOTO</t>
  </si>
  <si>
    <t>ELIANA ADELE</t>
  </si>
  <si>
    <t>MAROTTA</t>
  </si>
  <si>
    <t>SALVATORE</t>
  </si>
  <si>
    <t>SANFRATELLO</t>
  </si>
  <si>
    <t>VINCENZO</t>
  </si>
  <si>
    <t>PELLEGRINO</t>
  </si>
  <si>
    <t>FRANCESCO MARIA DIMITRI</t>
  </si>
  <si>
    <t>**RICOR</t>
  </si>
  <si>
    <t>SANTO</t>
  </si>
  <si>
    <t>FAMOSO</t>
  </si>
  <si>
    <t>BARBARA GIUSEPPINA</t>
  </si>
  <si>
    <t>BRAMANTI</t>
  </si>
  <si>
    <t>GIOVANNI</t>
  </si>
  <si>
    <t>LA COGNATA</t>
  </si>
  <si>
    <t>MARCO (SALVATORE)</t>
  </si>
  <si>
    <t>***</t>
  </si>
  <si>
    <r>
      <t xml:space="preserve">Ufficio Scolastico Regionale: </t>
    </r>
    <r>
      <rPr>
        <b/>
        <sz val="9"/>
        <rFont val="Times New Roman"/>
        <family val="1"/>
      </rPr>
      <t>Sicilia</t>
    </r>
  </si>
  <si>
    <r>
      <t>Ambito Disciplinare:  K08A -</t>
    </r>
    <r>
      <rPr>
        <b/>
        <sz val="9"/>
        <rFont val="Times New Roman"/>
        <family val="1"/>
      </rPr>
      <t xml:space="preserve"> AMBITO DISCIPLINARE 8   </t>
    </r>
  </si>
  <si>
    <r>
      <t>Classe di concorso:</t>
    </r>
    <r>
      <rPr>
        <b/>
        <sz val="9"/>
        <rFont val="Times New Roman"/>
        <family val="1"/>
      </rPr>
      <t xml:space="preserve"> A038  Fisica</t>
    </r>
  </si>
  <si>
    <t>*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</si>
</sst>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name val="Arial"/>
      <family val="2"/>
    </font>
    <font>
      <sz val="11"/>
      <color indexed="63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0" borderId="3" xfId="0" applyNumberFormat="1" applyFont="1" applyBorder="1"/>
    <xf numFmtId="2" fontId="5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/>
    </xf>
    <xf numFmtId="14" fontId="5" fillId="0" borderId="1" xfId="0" applyNumberFormat="1" applyFont="1" applyBorder="1"/>
    <xf numFmtId="2" fontId="5" fillId="0" borderId="1" xfId="0" applyNumberFormat="1" applyFont="1" applyFill="1" applyBorder="1" applyAlignment="1">
      <alignment horizontal="center"/>
    </xf>
    <xf numFmtId="14" fontId="5" fillId="0" borderId="0" xfId="0" applyNumberFormat="1" applyFont="1" applyBorder="1"/>
    <xf numFmtId="2" fontId="7" fillId="0" borderId="1" xfId="0" applyNumberFormat="1" applyFont="1" applyBorder="1" applyAlignment="1">
      <alignment horizontal="center" vertical="top" wrapText="1"/>
    </xf>
    <xf numFmtId="0" fontId="5" fillId="0" borderId="1" xfId="0" applyFont="1" applyFill="1" applyBorder="1"/>
    <xf numFmtId="2" fontId="5" fillId="0" borderId="1" xfId="0" applyNumberFormat="1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zoomScale="150" zoomScaleNormal="150" workbookViewId="0">
      <pane ySplit="7" topLeftCell="A11" activePane="bottomLeft" state="frozen"/>
      <selection pane="bottomLeft" activeCell="J40" sqref="J40"/>
    </sheetView>
  </sheetViews>
  <sheetFormatPr defaultColWidth="8.85546875" defaultRowHeight="12.75"/>
  <cols>
    <col min="1" max="1" width="2.5703125" customWidth="1"/>
    <col min="2" max="2" width="10.85546875" customWidth="1"/>
    <col min="3" max="3" width="15" customWidth="1"/>
    <col min="4" max="4" width="7.85546875" customWidth="1"/>
    <col min="5" max="5" width="11.140625" customWidth="1"/>
    <col min="6" max="6" width="7" customWidth="1"/>
    <col min="7" max="7" width="10.42578125" customWidth="1"/>
    <col min="8" max="8" width="9.140625" customWidth="1"/>
    <col min="9" max="9" width="9.5703125" customWidth="1"/>
    <col min="10" max="10" width="8.7109375" customWidth="1"/>
    <col min="11" max="11" width="6.140625" customWidth="1"/>
    <col min="12" max="12" width="7.28515625" customWidth="1"/>
    <col min="13" max="13" width="7.42578125" customWidth="1"/>
  </cols>
  <sheetData>
    <row r="1" spans="1:13">
      <c r="A1" s="8"/>
      <c r="B1" s="9"/>
      <c r="C1" s="10" t="s">
        <v>45</v>
      </c>
      <c r="D1" s="11"/>
      <c r="E1" s="11"/>
      <c r="F1" s="8"/>
      <c r="G1" s="8"/>
      <c r="H1" s="8"/>
      <c r="I1" s="8"/>
      <c r="J1" s="8"/>
      <c r="K1" s="8"/>
      <c r="L1" s="8"/>
      <c r="M1" s="8"/>
    </row>
    <row r="2" spans="1:13" ht="9.9499999999999993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>
      <c r="A3" s="8"/>
      <c r="B3" s="9"/>
      <c r="C3" s="12" t="s">
        <v>90</v>
      </c>
      <c r="D3" s="11"/>
      <c r="E3" s="11"/>
      <c r="F3" s="11"/>
      <c r="G3" s="11"/>
      <c r="H3" s="13"/>
      <c r="I3" s="8"/>
      <c r="J3" s="13" t="s">
        <v>44</v>
      </c>
      <c r="K3" s="8"/>
      <c r="L3" s="8"/>
      <c r="M3" s="8"/>
    </row>
    <row r="4" spans="1:13" ht="9.9499999999999993" customHeight="1">
      <c r="A4" s="8"/>
      <c r="B4" s="12"/>
      <c r="C4" s="12"/>
      <c r="D4" s="11"/>
      <c r="E4" s="11"/>
      <c r="F4" s="11"/>
      <c r="G4" s="11"/>
      <c r="H4" s="13"/>
      <c r="I4" s="13"/>
      <c r="J4" s="13"/>
      <c r="K4" s="8"/>
      <c r="L4" s="8"/>
      <c r="M4" s="8"/>
    </row>
    <row r="5" spans="1:13" ht="12.75" customHeight="1">
      <c r="A5" s="8"/>
      <c r="B5" s="9"/>
      <c r="C5" s="12" t="s">
        <v>91</v>
      </c>
      <c r="D5" s="11"/>
      <c r="E5" s="11"/>
      <c r="F5" s="11"/>
      <c r="G5" s="11"/>
      <c r="H5" s="8"/>
      <c r="I5" s="8"/>
      <c r="J5" s="13" t="s">
        <v>92</v>
      </c>
      <c r="K5" s="13"/>
      <c r="L5" s="11"/>
      <c r="M5" s="8"/>
    </row>
    <row r="6" spans="1:13" ht="9.9499999999999993" customHeight="1">
      <c r="A6" s="8"/>
      <c r="B6" s="9"/>
      <c r="C6" s="9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8.25" customHeight="1">
      <c r="A7" s="6" t="s">
        <v>0</v>
      </c>
      <c r="B7" s="6" t="s">
        <v>1</v>
      </c>
      <c r="C7" s="6" t="s">
        <v>2</v>
      </c>
      <c r="D7" s="7" t="s">
        <v>10</v>
      </c>
      <c r="E7" s="7" t="s">
        <v>49</v>
      </c>
      <c r="F7" s="7" t="s">
        <v>50</v>
      </c>
      <c r="G7" s="7" t="s">
        <v>51</v>
      </c>
      <c r="H7" s="7" t="s">
        <v>12</v>
      </c>
      <c r="I7" s="7" t="s">
        <v>13</v>
      </c>
      <c r="J7" s="7" t="s">
        <v>3</v>
      </c>
      <c r="K7" s="7" t="s">
        <v>4</v>
      </c>
      <c r="L7" s="7" t="s">
        <v>5</v>
      </c>
      <c r="M7" s="6" t="s">
        <v>6</v>
      </c>
    </row>
    <row r="8" spans="1:13" s="2" customFormat="1" ht="12" customHeight="1">
      <c r="A8" s="14">
        <v>1</v>
      </c>
      <c r="B8" s="15" t="s">
        <v>46</v>
      </c>
      <c r="C8" s="15" t="s">
        <v>47</v>
      </c>
      <c r="D8" s="18">
        <v>28969</v>
      </c>
      <c r="E8" s="19">
        <f>29+8</f>
        <v>37</v>
      </c>
      <c r="F8" s="19">
        <v>40</v>
      </c>
      <c r="G8" s="20">
        <f>E8+F8</f>
        <v>77</v>
      </c>
      <c r="H8" s="21">
        <v>10.25</v>
      </c>
      <c r="I8" s="20">
        <f>G8+H8</f>
        <v>87.25</v>
      </c>
      <c r="J8" s="16" t="s">
        <v>93</v>
      </c>
      <c r="K8" s="16"/>
      <c r="L8" s="16" t="s">
        <v>48</v>
      </c>
      <c r="M8" s="15"/>
    </row>
    <row r="9" spans="1:13" s="2" customFormat="1" ht="12" customHeight="1">
      <c r="A9" s="14">
        <v>2</v>
      </c>
      <c r="B9" s="15" t="s">
        <v>25</v>
      </c>
      <c r="C9" s="15" t="s">
        <v>26</v>
      </c>
      <c r="D9" s="18">
        <v>29475</v>
      </c>
      <c r="E9" s="19">
        <f>28+9</f>
        <v>37</v>
      </c>
      <c r="F9" s="19">
        <v>38</v>
      </c>
      <c r="G9" s="20">
        <f>+E9+F9</f>
        <v>75</v>
      </c>
      <c r="H9" s="22">
        <v>9.6</v>
      </c>
      <c r="I9" s="20">
        <f>+H9+G9</f>
        <v>84.6</v>
      </c>
      <c r="J9" s="16" t="s">
        <v>93</v>
      </c>
      <c r="K9" s="15"/>
      <c r="L9" s="15" t="s">
        <v>43</v>
      </c>
      <c r="M9" s="15"/>
    </row>
    <row r="10" spans="1:13" s="2" customFormat="1">
      <c r="A10" s="14">
        <v>3</v>
      </c>
      <c r="B10" s="15" t="s">
        <v>58</v>
      </c>
      <c r="C10" s="15" t="s">
        <v>59</v>
      </c>
      <c r="D10" s="18">
        <v>27902</v>
      </c>
      <c r="E10" s="19">
        <f>25+8</f>
        <v>33</v>
      </c>
      <c r="F10" s="19">
        <v>35</v>
      </c>
      <c r="G10" s="20">
        <f>E10+F10</f>
        <v>68</v>
      </c>
      <c r="H10" s="21">
        <v>16.3</v>
      </c>
      <c r="I10" s="20">
        <f>G10+H10</f>
        <v>84.3</v>
      </c>
      <c r="J10" s="16" t="s">
        <v>93</v>
      </c>
      <c r="K10" s="15"/>
      <c r="L10" s="16"/>
      <c r="M10" s="16"/>
    </row>
    <row r="11" spans="1:13" s="2" customFormat="1">
      <c r="A11" s="14">
        <v>4</v>
      </c>
      <c r="B11" s="15" t="s">
        <v>54</v>
      </c>
      <c r="C11" s="15" t="s">
        <v>55</v>
      </c>
      <c r="D11" s="18">
        <v>27840</v>
      </c>
      <c r="E11" s="19">
        <f>23+8</f>
        <v>31</v>
      </c>
      <c r="F11" s="19">
        <v>40</v>
      </c>
      <c r="G11" s="20">
        <f>E11+F11</f>
        <v>71</v>
      </c>
      <c r="H11" s="21">
        <v>13.15</v>
      </c>
      <c r="I11" s="20">
        <f>G11+H11</f>
        <v>84.15</v>
      </c>
      <c r="J11" s="16"/>
      <c r="K11" s="15"/>
      <c r="L11" s="16"/>
      <c r="M11" s="16"/>
    </row>
    <row r="12" spans="1:13" s="2" customFormat="1">
      <c r="A12" s="14">
        <v>5</v>
      </c>
      <c r="B12" s="15" t="s">
        <v>27</v>
      </c>
      <c r="C12" s="15" t="s">
        <v>28</v>
      </c>
      <c r="D12" s="23">
        <v>27478</v>
      </c>
      <c r="E12" s="19">
        <f>22+8</f>
        <v>30</v>
      </c>
      <c r="F12" s="19">
        <v>39</v>
      </c>
      <c r="G12" s="20">
        <f>+E12+F12</f>
        <v>69</v>
      </c>
      <c r="H12" s="24">
        <v>14</v>
      </c>
      <c r="I12" s="20">
        <f>+H12+G12</f>
        <v>83</v>
      </c>
      <c r="J12" s="16"/>
      <c r="K12" s="15"/>
      <c r="L12" s="15"/>
      <c r="M12" s="15"/>
    </row>
    <row r="13" spans="1:13" s="2" customFormat="1">
      <c r="A13" s="14">
        <v>6</v>
      </c>
      <c r="B13" s="15" t="s">
        <v>56</v>
      </c>
      <c r="C13" s="15" t="s">
        <v>57</v>
      </c>
      <c r="D13" s="18">
        <v>28287</v>
      </c>
      <c r="E13" s="19">
        <f>26+8</f>
        <v>34</v>
      </c>
      <c r="F13" s="19">
        <v>35</v>
      </c>
      <c r="G13" s="20">
        <f>E13+F13</f>
        <v>69</v>
      </c>
      <c r="H13" s="21">
        <v>13.75</v>
      </c>
      <c r="I13" s="20">
        <f>G13+H13</f>
        <v>82.75</v>
      </c>
      <c r="J13" s="16" t="s">
        <v>93</v>
      </c>
      <c r="K13" s="15"/>
      <c r="L13" s="16"/>
      <c r="M13" s="16"/>
    </row>
    <row r="14" spans="1:13" s="2" customFormat="1">
      <c r="A14" s="14">
        <v>7</v>
      </c>
      <c r="B14" s="15" t="s">
        <v>18</v>
      </c>
      <c r="C14" s="15" t="s">
        <v>20</v>
      </c>
      <c r="D14" s="18">
        <v>27900</v>
      </c>
      <c r="E14" s="19">
        <f>29+9</f>
        <v>38</v>
      </c>
      <c r="F14" s="19">
        <v>38</v>
      </c>
      <c r="G14" s="20">
        <f>+E14+F14</f>
        <v>76</v>
      </c>
      <c r="H14" s="24">
        <v>6.5</v>
      </c>
      <c r="I14" s="20">
        <f>G14+H14</f>
        <v>82.5</v>
      </c>
      <c r="J14" s="16" t="s">
        <v>93</v>
      </c>
      <c r="K14" s="15"/>
      <c r="L14" s="15"/>
      <c r="M14" s="16" t="s">
        <v>42</v>
      </c>
    </row>
    <row r="15" spans="1:13" s="2" customFormat="1">
      <c r="A15" s="14">
        <v>8</v>
      </c>
      <c r="B15" s="15" t="s">
        <v>83</v>
      </c>
      <c r="C15" s="15" t="s">
        <v>84</v>
      </c>
      <c r="D15" s="23">
        <v>28452</v>
      </c>
      <c r="E15" s="19">
        <f>28+6</f>
        <v>34</v>
      </c>
      <c r="F15" s="19">
        <v>34</v>
      </c>
      <c r="G15" s="20">
        <f>E15+F15</f>
        <v>68</v>
      </c>
      <c r="H15" s="21">
        <v>13.7</v>
      </c>
      <c r="I15" s="20">
        <f>G15+H15</f>
        <v>81.7</v>
      </c>
      <c r="J15" s="17" t="s">
        <v>93</v>
      </c>
      <c r="K15" s="16"/>
      <c r="L15" s="16" t="s">
        <v>64</v>
      </c>
      <c r="M15" s="15" t="s">
        <v>81</v>
      </c>
    </row>
    <row r="16" spans="1:13" s="2" customFormat="1">
      <c r="A16" s="14">
        <v>9</v>
      </c>
      <c r="B16" s="15" t="s">
        <v>60</v>
      </c>
      <c r="C16" s="15" t="s">
        <v>61</v>
      </c>
      <c r="D16" s="18">
        <v>29748</v>
      </c>
      <c r="E16" s="19">
        <f>24+8</f>
        <v>32</v>
      </c>
      <c r="F16" s="19">
        <v>39</v>
      </c>
      <c r="G16" s="20">
        <f>E16+F16</f>
        <v>71</v>
      </c>
      <c r="H16" s="21">
        <v>10.45</v>
      </c>
      <c r="I16" s="20">
        <f>G16+H16</f>
        <v>81.45</v>
      </c>
      <c r="J16" s="16"/>
      <c r="K16" s="15"/>
      <c r="L16" s="16"/>
      <c r="M16" s="15"/>
    </row>
    <row r="17" spans="1:13" s="2" customFormat="1">
      <c r="A17" s="14">
        <v>10</v>
      </c>
      <c r="B17" s="15" t="s">
        <v>29</v>
      </c>
      <c r="C17" s="15" t="s">
        <v>30</v>
      </c>
      <c r="D17" s="18">
        <v>28395</v>
      </c>
      <c r="E17" s="19">
        <f>25+7</f>
        <v>32</v>
      </c>
      <c r="F17" s="19">
        <v>36</v>
      </c>
      <c r="G17" s="20">
        <f>+E17+F17</f>
        <v>68</v>
      </c>
      <c r="H17" s="22">
        <v>12.55</v>
      </c>
      <c r="I17" s="20">
        <f>G17+H17</f>
        <v>80.55</v>
      </c>
      <c r="J17" s="16" t="s">
        <v>93</v>
      </c>
      <c r="K17" s="15"/>
      <c r="L17" s="15"/>
      <c r="M17" s="15"/>
    </row>
    <row r="18" spans="1:13" s="2" customFormat="1">
      <c r="A18" s="14">
        <v>11</v>
      </c>
      <c r="B18" s="15" t="s">
        <v>33</v>
      </c>
      <c r="C18" s="15" t="s">
        <v>28</v>
      </c>
      <c r="D18" s="25">
        <v>26669</v>
      </c>
      <c r="E18" s="19">
        <f>27+7</f>
        <v>34</v>
      </c>
      <c r="F18" s="19">
        <v>37</v>
      </c>
      <c r="G18" s="20">
        <f>+E18+F18</f>
        <v>71</v>
      </c>
      <c r="H18" s="19">
        <v>8</v>
      </c>
      <c r="I18" s="20">
        <f>+H18+G18</f>
        <v>79</v>
      </c>
      <c r="J18" s="16" t="s">
        <v>93</v>
      </c>
      <c r="K18" s="15"/>
      <c r="L18" s="15"/>
      <c r="M18" s="16" t="s">
        <v>42</v>
      </c>
    </row>
    <row r="19" spans="1:13" s="2" customFormat="1">
      <c r="A19" s="14">
        <v>12</v>
      </c>
      <c r="B19" s="15" t="s">
        <v>52</v>
      </c>
      <c r="C19" s="15" t="s">
        <v>53</v>
      </c>
      <c r="D19" s="23">
        <v>27166</v>
      </c>
      <c r="E19" s="19">
        <f>24+8</f>
        <v>32</v>
      </c>
      <c r="F19" s="19">
        <v>34</v>
      </c>
      <c r="G19" s="20">
        <f>E19+F19</f>
        <v>66</v>
      </c>
      <c r="H19" s="21">
        <v>12.5</v>
      </c>
      <c r="I19" s="20">
        <f>G19+H19</f>
        <v>78.5</v>
      </c>
      <c r="J19" s="16" t="s">
        <v>93</v>
      </c>
      <c r="K19" s="15"/>
      <c r="L19" s="16"/>
      <c r="M19" s="16"/>
    </row>
    <row r="20" spans="1:13" s="2" customFormat="1">
      <c r="A20" s="14">
        <v>13</v>
      </c>
      <c r="B20" s="15" t="s">
        <v>75</v>
      </c>
      <c r="C20" s="15" t="s">
        <v>76</v>
      </c>
      <c r="D20" s="23">
        <v>27001</v>
      </c>
      <c r="E20" s="19">
        <f>29+9</f>
        <v>38</v>
      </c>
      <c r="F20" s="19">
        <v>37</v>
      </c>
      <c r="G20" s="20">
        <f>E20+F20</f>
        <v>75</v>
      </c>
      <c r="H20" s="21">
        <v>1.5</v>
      </c>
      <c r="I20" s="20">
        <f>G20+H20</f>
        <v>76.5</v>
      </c>
      <c r="J20" s="15"/>
      <c r="K20" s="16"/>
      <c r="L20" s="16"/>
      <c r="M20" s="16"/>
    </row>
    <row r="21" spans="1:13" s="2" customFormat="1">
      <c r="A21" s="14">
        <v>14</v>
      </c>
      <c r="B21" s="15" t="s">
        <v>14</v>
      </c>
      <c r="C21" s="15" t="s">
        <v>15</v>
      </c>
      <c r="D21" s="18">
        <v>30266</v>
      </c>
      <c r="E21" s="19">
        <f>24+8</f>
        <v>32</v>
      </c>
      <c r="F21" s="19">
        <v>37</v>
      </c>
      <c r="G21" s="20">
        <f>+E21+F21</f>
        <v>69</v>
      </c>
      <c r="H21" s="19">
        <v>7.2</v>
      </c>
      <c r="I21" s="20">
        <f>+H21+G21</f>
        <v>76.2</v>
      </c>
      <c r="J21" s="16"/>
      <c r="K21" s="15"/>
      <c r="L21" s="15"/>
      <c r="M21" s="15" t="s">
        <v>81</v>
      </c>
    </row>
    <row r="22" spans="1:13" s="2" customFormat="1">
      <c r="A22" s="14">
        <v>15</v>
      </c>
      <c r="B22" s="15" t="s">
        <v>34</v>
      </c>
      <c r="C22" s="15" t="s">
        <v>26</v>
      </c>
      <c r="D22" s="23">
        <v>28474</v>
      </c>
      <c r="E22" s="19">
        <f>21+7</f>
        <v>28</v>
      </c>
      <c r="F22" s="19">
        <v>36</v>
      </c>
      <c r="G22" s="20">
        <f>+E22+F22</f>
        <v>64</v>
      </c>
      <c r="H22" s="24">
        <v>10.7</v>
      </c>
      <c r="I22" s="20">
        <f t="shared" ref="I22:I42" si="0">G22+H22</f>
        <v>74.7</v>
      </c>
      <c r="J22" s="17"/>
      <c r="K22" s="15"/>
      <c r="L22" s="15"/>
      <c r="M22" s="15"/>
    </row>
    <row r="23" spans="1:13" s="2" customFormat="1">
      <c r="A23" s="14">
        <v>16</v>
      </c>
      <c r="B23" s="15" t="s">
        <v>85</v>
      </c>
      <c r="C23" s="15" t="s">
        <v>86</v>
      </c>
      <c r="D23" s="18">
        <v>26365</v>
      </c>
      <c r="E23" s="19">
        <f>26+6</f>
        <v>32</v>
      </c>
      <c r="F23" s="19">
        <v>35</v>
      </c>
      <c r="G23" s="20">
        <f>E23+F23</f>
        <v>67</v>
      </c>
      <c r="H23" s="21">
        <v>7.1</v>
      </c>
      <c r="I23" s="20">
        <f t="shared" si="0"/>
        <v>74.099999999999994</v>
      </c>
      <c r="J23" s="16"/>
      <c r="K23" s="16"/>
      <c r="L23" s="16"/>
      <c r="M23" s="15" t="s">
        <v>81</v>
      </c>
    </row>
    <row r="24" spans="1:13" s="2" customFormat="1">
      <c r="A24" s="14">
        <v>17</v>
      </c>
      <c r="B24" s="15" t="s">
        <v>38</v>
      </c>
      <c r="C24" s="15" t="s">
        <v>39</v>
      </c>
      <c r="D24" s="23">
        <v>28293</v>
      </c>
      <c r="E24" s="19">
        <f>22+7</f>
        <v>29</v>
      </c>
      <c r="F24" s="19">
        <v>37</v>
      </c>
      <c r="G24" s="20">
        <f>+E24+F24</f>
        <v>66</v>
      </c>
      <c r="H24" s="24">
        <v>7.5</v>
      </c>
      <c r="I24" s="20">
        <f t="shared" si="0"/>
        <v>73.5</v>
      </c>
      <c r="J24" s="16" t="s">
        <v>93</v>
      </c>
      <c r="K24" s="15"/>
      <c r="L24" s="15"/>
      <c r="M24" s="15"/>
    </row>
    <row r="25" spans="1:13" s="2" customFormat="1">
      <c r="A25" s="14">
        <v>18</v>
      </c>
      <c r="B25" s="15" t="s">
        <v>69</v>
      </c>
      <c r="C25" s="15" t="s">
        <v>70</v>
      </c>
      <c r="D25" s="23">
        <v>25378</v>
      </c>
      <c r="E25" s="19">
        <f>25+7</f>
        <v>32</v>
      </c>
      <c r="F25" s="19">
        <v>31</v>
      </c>
      <c r="G25" s="20">
        <f t="shared" ref="G25:G31" si="1">E25+F25</f>
        <v>63</v>
      </c>
      <c r="H25" s="21">
        <v>10.5</v>
      </c>
      <c r="I25" s="20">
        <f t="shared" si="0"/>
        <v>73.5</v>
      </c>
      <c r="J25" s="16"/>
      <c r="K25" s="16"/>
      <c r="L25" s="16"/>
      <c r="M25" s="16"/>
    </row>
    <row r="26" spans="1:13" s="2" customFormat="1" ht="14.25" customHeight="1">
      <c r="A26" s="14">
        <v>19</v>
      </c>
      <c r="B26" s="15" t="s">
        <v>62</v>
      </c>
      <c r="C26" s="15" t="s">
        <v>63</v>
      </c>
      <c r="D26" s="18">
        <v>29359</v>
      </c>
      <c r="E26" s="19">
        <f>22+7</f>
        <v>29</v>
      </c>
      <c r="F26" s="19">
        <v>31</v>
      </c>
      <c r="G26" s="20">
        <f t="shared" si="1"/>
        <v>60</v>
      </c>
      <c r="H26" s="26">
        <v>11.25</v>
      </c>
      <c r="I26" s="20">
        <f t="shared" si="0"/>
        <v>71.25</v>
      </c>
      <c r="J26" s="16" t="s">
        <v>93</v>
      </c>
      <c r="K26" s="16"/>
      <c r="L26" s="16" t="s">
        <v>64</v>
      </c>
      <c r="M26" s="15"/>
    </row>
    <row r="27" spans="1:13" s="2" customFormat="1" ht="14.25" customHeight="1">
      <c r="A27" s="14">
        <v>20</v>
      </c>
      <c r="B27" s="15" t="s">
        <v>65</v>
      </c>
      <c r="C27" s="15" t="s">
        <v>66</v>
      </c>
      <c r="D27" s="23">
        <v>29118</v>
      </c>
      <c r="E27" s="19">
        <f>21+7</f>
        <v>28</v>
      </c>
      <c r="F27" s="19">
        <v>31</v>
      </c>
      <c r="G27" s="20">
        <f t="shared" si="1"/>
        <v>59</v>
      </c>
      <c r="H27" s="26">
        <v>12</v>
      </c>
      <c r="I27" s="20">
        <f t="shared" si="0"/>
        <v>71</v>
      </c>
      <c r="J27" s="16" t="s">
        <v>93</v>
      </c>
      <c r="K27" s="16"/>
      <c r="L27" s="16" t="s">
        <v>64</v>
      </c>
      <c r="M27" s="16"/>
    </row>
    <row r="28" spans="1:13" s="2" customFormat="1" ht="14.25" customHeight="1">
      <c r="A28" s="14">
        <v>21</v>
      </c>
      <c r="B28" s="15" t="s">
        <v>77</v>
      </c>
      <c r="C28" s="15" t="s">
        <v>78</v>
      </c>
      <c r="D28" s="23">
        <v>25556</v>
      </c>
      <c r="E28" s="19">
        <f>26+7</f>
        <v>33</v>
      </c>
      <c r="F28" s="19">
        <v>30</v>
      </c>
      <c r="G28" s="20">
        <f t="shared" si="1"/>
        <v>63</v>
      </c>
      <c r="H28" s="21">
        <v>7.95</v>
      </c>
      <c r="I28" s="20">
        <f t="shared" si="0"/>
        <v>70.95</v>
      </c>
      <c r="J28" s="16" t="s">
        <v>93</v>
      </c>
      <c r="K28" s="16"/>
      <c r="L28" s="16"/>
      <c r="M28" s="16"/>
    </row>
    <row r="29" spans="1:13" s="2" customFormat="1">
      <c r="A29" s="14">
        <v>22</v>
      </c>
      <c r="B29" s="15" t="s">
        <v>71</v>
      </c>
      <c r="C29" s="15" t="s">
        <v>72</v>
      </c>
      <c r="D29" s="23">
        <v>28828</v>
      </c>
      <c r="E29" s="19">
        <f>26+8</f>
        <v>34</v>
      </c>
      <c r="F29" s="19">
        <v>28</v>
      </c>
      <c r="G29" s="20">
        <f t="shared" si="1"/>
        <v>62</v>
      </c>
      <c r="H29" s="21">
        <v>8.5</v>
      </c>
      <c r="I29" s="20">
        <f t="shared" si="0"/>
        <v>70.5</v>
      </c>
      <c r="J29" s="16" t="s">
        <v>93</v>
      </c>
      <c r="K29" s="16"/>
      <c r="L29" s="16"/>
      <c r="M29" s="15"/>
    </row>
    <row r="30" spans="1:13" s="2" customFormat="1">
      <c r="A30" s="14">
        <v>23</v>
      </c>
      <c r="B30" s="15" t="s">
        <v>87</v>
      </c>
      <c r="C30" s="15" t="s">
        <v>88</v>
      </c>
      <c r="D30" s="18">
        <v>29180</v>
      </c>
      <c r="E30" s="19">
        <f>25+7</f>
        <v>32</v>
      </c>
      <c r="F30" s="19">
        <v>30</v>
      </c>
      <c r="G30" s="20">
        <f t="shared" si="1"/>
        <v>62</v>
      </c>
      <c r="H30" s="21">
        <v>8</v>
      </c>
      <c r="I30" s="20">
        <f t="shared" si="0"/>
        <v>70</v>
      </c>
      <c r="J30" s="15"/>
      <c r="K30" s="16"/>
      <c r="L30" s="16"/>
      <c r="M30" s="16" t="s">
        <v>89</v>
      </c>
    </row>
    <row r="31" spans="1:13" s="2" customFormat="1">
      <c r="A31" s="14">
        <v>24</v>
      </c>
      <c r="B31" s="15" t="s">
        <v>67</v>
      </c>
      <c r="C31" s="15" t="s">
        <v>68</v>
      </c>
      <c r="D31" s="23">
        <v>26470</v>
      </c>
      <c r="E31" s="19">
        <f>21+7</f>
        <v>28</v>
      </c>
      <c r="F31" s="19">
        <v>31</v>
      </c>
      <c r="G31" s="20">
        <f t="shared" si="1"/>
        <v>59</v>
      </c>
      <c r="H31" s="26">
        <v>11</v>
      </c>
      <c r="I31" s="20">
        <f t="shared" si="0"/>
        <v>70</v>
      </c>
      <c r="J31" s="16" t="s">
        <v>93</v>
      </c>
      <c r="K31" s="17"/>
      <c r="L31" s="16" t="s">
        <v>48</v>
      </c>
      <c r="M31" s="16"/>
    </row>
    <row r="32" spans="1:13" s="2" customFormat="1">
      <c r="A32" s="14">
        <v>25</v>
      </c>
      <c r="B32" s="15" t="s">
        <v>18</v>
      </c>
      <c r="C32" s="15" t="s">
        <v>19</v>
      </c>
      <c r="D32" s="18">
        <v>23312</v>
      </c>
      <c r="E32" s="19">
        <f>23+8</f>
        <v>31</v>
      </c>
      <c r="F32" s="19">
        <v>28</v>
      </c>
      <c r="G32" s="20">
        <f>+E32+F32</f>
        <v>59</v>
      </c>
      <c r="H32" s="22">
        <v>10.5</v>
      </c>
      <c r="I32" s="20">
        <f t="shared" si="0"/>
        <v>69.5</v>
      </c>
      <c r="J32" s="16"/>
      <c r="K32" s="15"/>
      <c r="L32" s="15"/>
      <c r="M32" s="15"/>
    </row>
    <row r="33" spans="1:13" s="2" customFormat="1">
      <c r="A33" s="14">
        <v>26</v>
      </c>
      <c r="B33" s="27" t="s">
        <v>40</v>
      </c>
      <c r="C33" s="27" t="s">
        <v>41</v>
      </c>
      <c r="D33" s="23">
        <v>29133</v>
      </c>
      <c r="E33" s="19">
        <f>27+5</f>
        <v>32</v>
      </c>
      <c r="F33" s="19">
        <v>30</v>
      </c>
      <c r="G33" s="20">
        <f>+E33+F33</f>
        <v>62</v>
      </c>
      <c r="H33" s="24">
        <v>7.3</v>
      </c>
      <c r="I33" s="20">
        <f t="shared" si="0"/>
        <v>69.3</v>
      </c>
      <c r="J33" s="16"/>
      <c r="K33" s="15"/>
      <c r="L33" s="15"/>
      <c r="M33" s="15" t="s">
        <v>81</v>
      </c>
    </row>
    <row r="34" spans="1:13" s="2" customFormat="1">
      <c r="A34" s="14">
        <v>27</v>
      </c>
      <c r="B34" s="15" t="s">
        <v>73</v>
      </c>
      <c r="C34" s="15" t="s">
        <v>74</v>
      </c>
      <c r="D34" s="18">
        <v>28570</v>
      </c>
      <c r="E34" s="19">
        <f>22+9</f>
        <v>31</v>
      </c>
      <c r="F34" s="19">
        <v>28</v>
      </c>
      <c r="G34" s="20">
        <f>E34+F34</f>
        <v>59</v>
      </c>
      <c r="H34" s="21">
        <v>10.25</v>
      </c>
      <c r="I34" s="20">
        <f t="shared" si="0"/>
        <v>69.25</v>
      </c>
      <c r="J34" s="16"/>
      <c r="K34" s="16"/>
      <c r="L34" s="16" t="s">
        <v>48</v>
      </c>
      <c r="M34" s="15"/>
    </row>
    <row r="35" spans="1:13" s="2" customFormat="1">
      <c r="A35" s="14">
        <v>28</v>
      </c>
      <c r="B35" s="15" t="s">
        <v>23</v>
      </c>
      <c r="C35" s="15" t="s">
        <v>24</v>
      </c>
      <c r="D35" s="23">
        <v>25183</v>
      </c>
      <c r="E35" s="19">
        <f>23+7</f>
        <v>30</v>
      </c>
      <c r="F35" s="19">
        <v>29</v>
      </c>
      <c r="G35" s="20">
        <f>+E35+F35</f>
        <v>59</v>
      </c>
      <c r="H35" s="19">
        <v>9.5</v>
      </c>
      <c r="I35" s="20">
        <f t="shared" si="0"/>
        <v>68.5</v>
      </c>
      <c r="J35" s="16" t="s">
        <v>93</v>
      </c>
      <c r="K35" s="15"/>
      <c r="L35" s="15"/>
      <c r="M35" s="15"/>
    </row>
    <row r="36" spans="1:13" s="2" customFormat="1">
      <c r="A36" s="14">
        <v>29</v>
      </c>
      <c r="B36" s="15" t="s">
        <v>35</v>
      </c>
      <c r="C36" s="15" t="s">
        <v>36</v>
      </c>
      <c r="D36" s="18">
        <v>27276</v>
      </c>
      <c r="E36" s="19">
        <f>22+9</f>
        <v>31</v>
      </c>
      <c r="F36" s="19">
        <v>28</v>
      </c>
      <c r="G36" s="20">
        <f>+E36+F36</f>
        <v>59</v>
      </c>
      <c r="H36" s="19">
        <v>9</v>
      </c>
      <c r="I36" s="20">
        <f t="shared" si="0"/>
        <v>68</v>
      </c>
      <c r="J36" s="16"/>
      <c r="K36" s="15"/>
      <c r="L36" s="15"/>
      <c r="M36" s="15"/>
    </row>
    <row r="37" spans="1:13" s="2" customFormat="1">
      <c r="A37" s="14">
        <v>30</v>
      </c>
      <c r="B37" s="15" t="s">
        <v>37</v>
      </c>
      <c r="C37" s="15" t="s">
        <v>28</v>
      </c>
      <c r="D37" s="23">
        <v>27115</v>
      </c>
      <c r="E37" s="19">
        <f>22+9</f>
        <v>31</v>
      </c>
      <c r="F37" s="19">
        <v>28</v>
      </c>
      <c r="G37" s="20">
        <f>+E37+F37</f>
        <v>59</v>
      </c>
      <c r="H37" s="24">
        <v>9</v>
      </c>
      <c r="I37" s="20">
        <f t="shared" si="0"/>
        <v>68</v>
      </c>
      <c r="J37" s="16" t="s">
        <v>93</v>
      </c>
      <c r="K37" s="15"/>
      <c r="L37" s="15"/>
      <c r="M37" s="15"/>
    </row>
    <row r="38" spans="1:13" s="2" customFormat="1">
      <c r="A38" s="14">
        <v>31</v>
      </c>
      <c r="B38" s="15" t="s">
        <v>21</v>
      </c>
      <c r="C38" s="15" t="s">
        <v>22</v>
      </c>
      <c r="D38" s="23">
        <v>30795</v>
      </c>
      <c r="E38" s="19">
        <f>22+7</f>
        <v>29</v>
      </c>
      <c r="F38" s="19">
        <v>33</v>
      </c>
      <c r="G38" s="20">
        <f>+E38+F38</f>
        <v>62</v>
      </c>
      <c r="H38" s="24">
        <v>5.95</v>
      </c>
      <c r="I38" s="20">
        <f t="shared" si="0"/>
        <v>67.95</v>
      </c>
      <c r="J38" s="16"/>
      <c r="K38" s="15"/>
      <c r="L38" s="15"/>
      <c r="M38" s="15" t="s">
        <v>81</v>
      </c>
    </row>
    <row r="39" spans="1:13" s="2" customFormat="1">
      <c r="A39" s="14">
        <v>32</v>
      </c>
      <c r="B39" s="15" t="s">
        <v>79</v>
      </c>
      <c r="C39" s="15" t="s">
        <v>82</v>
      </c>
      <c r="D39" s="23">
        <v>27005</v>
      </c>
      <c r="E39" s="19">
        <f>23+7</f>
        <v>30</v>
      </c>
      <c r="F39" s="19">
        <v>28</v>
      </c>
      <c r="G39" s="20">
        <f>E39+F39</f>
        <v>58</v>
      </c>
      <c r="H39" s="28">
        <v>9.75</v>
      </c>
      <c r="I39" s="20">
        <f t="shared" si="0"/>
        <v>67.75</v>
      </c>
      <c r="J39" s="16" t="s">
        <v>93</v>
      </c>
      <c r="K39" s="16"/>
      <c r="L39" s="16"/>
      <c r="M39" s="15"/>
    </row>
    <row r="40" spans="1:13" s="2" customFormat="1">
      <c r="A40" s="14">
        <v>33</v>
      </c>
      <c r="B40" s="15" t="s">
        <v>16</v>
      </c>
      <c r="C40" s="15" t="s">
        <v>17</v>
      </c>
      <c r="D40" s="23">
        <v>29325</v>
      </c>
      <c r="E40" s="19">
        <f>21+7</f>
        <v>28</v>
      </c>
      <c r="F40" s="19">
        <v>30</v>
      </c>
      <c r="G40" s="20">
        <f>+E40+F40</f>
        <v>58</v>
      </c>
      <c r="H40" s="24">
        <v>9.5</v>
      </c>
      <c r="I40" s="20">
        <f t="shared" si="0"/>
        <v>67.5</v>
      </c>
      <c r="J40" s="16" t="s">
        <v>93</v>
      </c>
      <c r="K40" s="15"/>
      <c r="L40" s="15"/>
      <c r="M40" s="16" t="s">
        <v>89</v>
      </c>
    </row>
    <row r="41" spans="1:13" s="2" customFormat="1">
      <c r="A41" s="14">
        <v>34</v>
      </c>
      <c r="B41" s="15" t="s">
        <v>31</v>
      </c>
      <c r="C41" s="15" t="s">
        <v>32</v>
      </c>
      <c r="D41" s="23">
        <v>31170</v>
      </c>
      <c r="E41" s="19">
        <f>21+8</f>
        <v>29</v>
      </c>
      <c r="F41" s="19">
        <v>32</v>
      </c>
      <c r="G41" s="20">
        <f>+E41+F41</f>
        <v>61</v>
      </c>
      <c r="H41" s="24">
        <v>5</v>
      </c>
      <c r="I41" s="20">
        <f t="shared" si="0"/>
        <v>66</v>
      </c>
      <c r="J41" s="16"/>
      <c r="K41" s="15"/>
      <c r="L41" s="15"/>
      <c r="M41" s="15" t="s">
        <v>81</v>
      </c>
    </row>
    <row r="42" spans="1:13" s="2" customFormat="1">
      <c r="A42" s="14">
        <v>35</v>
      </c>
      <c r="B42" s="15" t="s">
        <v>79</v>
      </c>
      <c r="C42" s="15" t="s">
        <v>80</v>
      </c>
      <c r="D42" s="23">
        <v>30988</v>
      </c>
      <c r="E42" s="19">
        <f>24+8</f>
        <v>32</v>
      </c>
      <c r="F42" s="19">
        <v>28</v>
      </c>
      <c r="G42" s="20">
        <f>E42+F42</f>
        <v>60</v>
      </c>
      <c r="H42" s="21">
        <v>4.2</v>
      </c>
      <c r="I42" s="20">
        <f t="shared" si="0"/>
        <v>64.2</v>
      </c>
      <c r="J42" s="16"/>
      <c r="K42" s="16"/>
      <c r="L42" s="16"/>
      <c r="M42" s="15" t="s">
        <v>81</v>
      </c>
    </row>
    <row r="45" spans="1:13">
      <c r="A45" s="1" t="s">
        <v>7</v>
      </c>
    </row>
    <row r="46" spans="1:13">
      <c r="F46" s="3"/>
    </row>
    <row r="47" spans="1:13">
      <c r="B47" s="5" t="s">
        <v>8</v>
      </c>
      <c r="G47" s="5" t="s">
        <v>11</v>
      </c>
    </row>
    <row r="48" spans="1:13">
      <c r="B48" s="5" t="s">
        <v>9</v>
      </c>
    </row>
    <row r="49" spans="6:6" ht="14.25">
      <c r="F49" s="4"/>
    </row>
    <row r="50" spans="6:6" ht="14.25">
      <c r="F50" s="4"/>
    </row>
  </sheetData>
  <sortState ref="A8:M42">
    <sortCondition descending="1" ref="I8:I42"/>
    <sortCondition descending="1" ref="D8:D42"/>
    <sortCondition ref="B8:B42"/>
    <sortCondition ref="C8:C42"/>
  </sortState>
  <phoneticPr fontId="0" type="noConversion"/>
  <pageMargins left="0.74803149606299213" right="0.74803149606299213" top="0.39370078740157483" bottom="0.39370078740157483" header="0.31496062992125984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 A038</vt:lpstr>
    </vt:vector>
  </TitlesOfParts>
  <Company>M.I.U.R.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M.I.U.R.</dc:creator>
  <cp:lastModifiedBy>MI11200</cp:lastModifiedBy>
  <cp:lastPrinted>2013-08-26T15:28:28Z</cp:lastPrinted>
  <dcterms:created xsi:type="dcterms:W3CDTF">2013-08-06T13:11:31Z</dcterms:created>
  <dcterms:modified xsi:type="dcterms:W3CDTF">2013-08-30T13:02:33Z</dcterms:modified>
</cp:coreProperties>
</file>