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Ass.Amm." sheetId="1" r:id="rId1"/>
    <sheet name="Coll.Sc." sheetId="2" r:id="rId2"/>
    <sheet name="Acc.posti CS ex LSU" sheetId="3" r:id="rId3"/>
  </sheets>
  <definedNames/>
  <calcPr fullCalcOnLoad="1"/>
</workbook>
</file>

<file path=xl/sharedStrings.xml><?xml version="1.0" encoding="utf-8"?>
<sst xmlns="http://schemas.openxmlformats.org/spreadsheetml/2006/main" count="171" uniqueCount="34">
  <si>
    <t>ass. amm.</t>
  </si>
  <si>
    <t>coll. scol.</t>
  </si>
  <si>
    <t>Provincia</t>
  </si>
  <si>
    <t>Assistenti amministrativi</t>
  </si>
  <si>
    <t>var. val. ass.</t>
  </si>
  <si>
    <t>Distrib. Senza correttivo</t>
  </si>
  <si>
    <t>% provinciale corretta con variaz.</t>
  </si>
  <si>
    <t>Distrib. Con correttivo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</si>
  <si>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</si>
  <si>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</si>
  <si>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</si>
  <si>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</si>
  <si>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</si>
  <si>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</si>
  <si>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</si>
  <si>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</si>
  <si>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</si>
  <si>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</t>
  </si>
  <si>
    <t>Collaboratori scolastici</t>
  </si>
  <si>
    <t>Posti da distr.in meno</t>
  </si>
  <si>
    <t>Alunni OF 11-12</t>
  </si>
  <si>
    <t>Alunni OD 12-13</t>
  </si>
  <si>
    <t>var val. % su alunni 11/12</t>
  </si>
  <si>
    <t>% provinciale Tot.alunni 12/13</t>
  </si>
  <si>
    <t>Scuole 11-12</t>
  </si>
  <si>
    <t>Scuole 12-13</t>
  </si>
  <si>
    <t>var val. % su scuole 11/12</t>
  </si>
  <si>
    <t>% provinciale Tot.scuole 12/13</t>
  </si>
  <si>
    <t>Tot. Varizione</t>
  </si>
  <si>
    <t>Assistenti Amministrativi</t>
  </si>
  <si>
    <t>Coll.Scol.</t>
  </si>
  <si>
    <t>Taglio di 82 posti di Coll. Scolastico OD 2012-13     16/7/2012</t>
  </si>
  <si>
    <t>Taglio di 32 posti di Ass.Ammini/vi OD 2012-13     16/7/2012</t>
  </si>
  <si>
    <t>Taglio di 5 posti da accantonare ex LSU            OD 2012-13                                   16/7/2012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</si>
</sst>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48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2" fillId="0" borderId="10" xfId="48" applyNumberFormat="1" applyFont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3" fontId="39" fillId="0" borderId="11" xfId="0" applyNumberFormat="1" applyFont="1" applyBorder="1" applyAlignment="1">
      <alignment horizontal="right" vertical="top" wrapText="1"/>
    </xf>
    <xf numFmtId="3" fontId="39" fillId="0" borderId="12" xfId="0" applyNumberFormat="1" applyFont="1" applyBorder="1" applyAlignment="1">
      <alignment horizontal="right" vertical="top" wrapText="1"/>
    </xf>
    <xf numFmtId="3" fontId="40" fillId="0" borderId="11" xfId="0" applyNumberFormat="1" applyFont="1" applyBorder="1" applyAlignment="1">
      <alignment horizontal="right" vertical="top" wrapText="1"/>
    </xf>
    <xf numFmtId="3" fontId="40" fillId="0" borderId="1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9" fillId="33" borderId="11" xfId="0" applyFont="1" applyFill="1" applyBorder="1" applyAlignment="1">
      <alignment horizontal="right" vertical="top"/>
    </xf>
    <xf numFmtId="3" fontId="2" fillId="33" borderId="11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/>
    </xf>
    <xf numFmtId="10" fontId="0" fillId="0" borderId="13" xfId="48" applyNumberFormat="1" applyFont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48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2" fillId="0" borderId="0" xfId="48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>
      <alignment/>
    </xf>
    <xf numFmtId="0" fontId="41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top"/>
    </xf>
    <xf numFmtId="3" fontId="0" fillId="0" borderId="26" xfId="0" applyNumberFormat="1" applyBorder="1" applyAlignment="1">
      <alignment horizontal="center" vertical="top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34" borderId="34" xfId="0" applyFont="1" applyFill="1" applyBorder="1" applyAlignment="1">
      <alignment horizontal="center" wrapText="1"/>
    </xf>
    <xf numFmtId="0" fontId="42" fillId="34" borderId="37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2" fillId="34" borderId="34" xfId="0" applyFont="1" applyFill="1" applyBorder="1" applyAlignment="1">
      <alignment horizontal="center" vertical="center" wrapText="1"/>
    </xf>
    <xf numFmtId="0" fontId="42" fillId="34" borderId="3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36" fillId="0" borderId="30" xfId="0" applyFont="1" applyBorder="1" applyAlignment="1">
      <alignment horizontal="center" vertical="top" wrapText="1"/>
    </xf>
    <xf numFmtId="0" fontId="36" fillId="0" borderId="42" xfId="0" applyFont="1" applyBorder="1" applyAlignment="1">
      <alignment horizontal="center" vertical="top" wrapText="1"/>
    </xf>
    <xf numFmtId="0" fontId="36" fillId="0" borderId="31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2" sqref="F2:J2"/>
    </sheetView>
  </sheetViews>
  <sheetFormatPr defaultColWidth="9.140625" defaultRowHeight="15"/>
  <cols>
    <col min="1" max="1" width="12.421875" style="0" bestFit="1" customWidth="1"/>
    <col min="2" max="2" width="10.00390625" style="0" customWidth="1"/>
    <col min="3" max="3" width="10.7109375" style="0" customWidth="1"/>
    <col min="5" max="5" width="10.57421875" style="0" bestFit="1" customWidth="1"/>
    <col min="6" max="6" width="10.8515625" style="0" bestFit="1" customWidth="1"/>
    <col min="8" max="8" width="0" style="0" hidden="1" customWidth="1"/>
    <col min="9" max="9" width="12.140625" style="0" bestFit="1" customWidth="1"/>
  </cols>
  <sheetData>
    <row r="1" spans="1:3" ht="26.25" thickBot="1">
      <c r="A1" s="1"/>
      <c r="B1" s="2" t="s">
        <v>0</v>
      </c>
      <c r="C1" s="2" t="s">
        <v>0</v>
      </c>
    </row>
    <row r="2" spans="1:10" ht="39" thickBot="1">
      <c r="A2" s="2" t="s">
        <v>19</v>
      </c>
      <c r="B2" s="1">
        <v>16</v>
      </c>
      <c r="C2" s="44">
        <v>16</v>
      </c>
      <c r="D2" s="45">
        <f>SUM(B2:C2)</f>
        <v>32</v>
      </c>
      <c r="F2" s="80" t="s">
        <v>32</v>
      </c>
      <c r="G2" s="81"/>
      <c r="H2" s="81"/>
      <c r="I2" s="81"/>
      <c r="J2" s="82"/>
    </row>
    <row r="3" spans="1:3" ht="15">
      <c r="A3" s="15"/>
      <c r="B3" s="16"/>
      <c r="C3" s="16"/>
    </row>
    <row r="4" spans="2:10" ht="15.75" thickBot="1">
      <c r="B4" s="72" t="s">
        <v>3</v>
      </c>
      <c r="C4" s="72"/>
      <c r="D4" s="73"/>
      <c r="E4" s="73"/>
      <c r="F4" s="73"/>
      <c r="G4" s="73"/>
      <c r="H4" s="73"/>
      <c r="I4" s="73"/>
      <c r="J4" s="73"/>
    </row>
    <row r="5" spans="1:10" ht="33.75" customHeight="1">
      <c r="A5" s="67" t="s">
        <v>2</v>
      </c>
      <c r="B5" s="76" t="s">
        <v>20</v>
      </c>
      <c r="C5" s="76" t="s">
        <v>21</v>
      </c>
      <c r="D5" s="70" t="s">
        <v>4</v>
      </c>
      <c r="E5" s="63" t="s">
        <v>22</v>
      </c>
      <c r="F5" s="61" t="s">
        <v>23</v>
      </c>
      <c r="G5" s="61" t="s">
        <v>5</v>
      </c>
      <c r="H5" s="23"/>
      <c r="I5" s="61" t="s">
        <v>6</v>
      </c>
      <c r="J5" s="65" t="s">
        <v>7</v>
      </c>
    </row>
    <row r="6" spans="1:10" ht="31.5" customHeight="1" thickBot="1">
      <c r="A6" s="67"/>
      <c r="B6" s="77"/>
      <c r="C6" s="77"/>
      <c r="D6" s="71"/>
      <c r="E6" s="64"/>
      <c r="F6" s="62"/>
      <c r="G6" s="62"/>
      <c r="H6" s="24"/>
      <c r="I6" s="62"/>
      <c r="J6" s="66"/>
    </row>
    <row r="7" spans="1:10" ht="15.75" thickBot="1">
      <c r="A7" s="3" t="s">
        <v>8</v>
      </c>
      <c r="B7" s="11">
        <v>74781</v>
      </c>
      <c r="C7" s="12">
        <v>73430</v>
      </c>
      <c r="D7" s="19">
        <f>C7-B7</f>
        <v>-1351</v>
      </c>
      <c r="E7" s="20">
        <f aca="true" t="shared" si="0" ref="E7:E16">D7/B7</f>
        <v>-0.01806608630534494</v>
      </c>
      <c r="F7" s="20">
        <f>C7/$C$16</f>
        <v>0.09436508222086287</v>
      </c>
      <c r="G7" s="21">
        <f aca="true" t="shared" si="1" ref="G7:G15">ROUND($B$2*F7,0)</f>
        <v>2</v>
      </c>
      <c r="H7" s="21">
        <f>F7*E7/$E$17</f>
        <v>0.015620422016188082</v>
      </c>
      <c r="I7" s="26">
        <f>H7/$H$16</f>
        <v>0.15896495495229404</v>
      </c>
      <c r="J7" s="31">
        <f>ROUND($B$2*I7,0)</f>
        <v>3</v>
      </c>
    </row>
    <row r="8" spans="1:10" ht="15.75" thickBot="1">
      <c r="A8" s="3" t="s">
        <v>9</v>
      </c>
      <c r="B8" s="11">
        <v>47400</v>
      </c>
      <c r="C8" s="12">
        <v>46654</v>
      </c>
      <c r="D8" s="4">
        <f aca="true" t="shared" si="2" ref="D8:D15">C8-B8</f>
        <v>-746</v>
      </c>
      <c r="E8" s="5">
        <f t="shared" si="0"/>
        <v>-0.015738396624472573</v>
      </c>
      <c r="F8" s="5">
        <f aca="true" t="shared" si="3" ref="F8:F15">C8/$C$16</f>
        <v>0.059955175622118155</v>
      </c>
      <c r="G8" s="3">
        <f t="shared" si="1"/>
        <v>1</v>
      </c>
      <c r="H8" s="3">
        <f aca="true" t="shared" si="4" ref="H8:H15">F8*E8/$E$17</f>
        <v>0.008645786862362542</v>
      </c>
      <c r="I8" s="27">
        <f aca="true" t="shared" si="5" ref="I8:I15">H8/$H$16</f>
        <v>0.08798591470052945</v>
      </c>
      <c r="J8" s="32">
        <f aca="true" t="shared" si="6" ref="J8:J15">ROUND($B$2*I8,0)</f>
        <v>1</v>
      </c>
    </row>
    <row r="9" spans="1:10" ht="15.75" thickBot="1">
      <c r="A9" s="3" t="s">
        <v>10</v>
      </c>
      <c r="B9" s="11">
        <v>173635</v>
      </c>
      <c r="C9" s="12">
        <v>172602</v>
      </c>
      <c r="D9" s="4">
        <f t="shared" si="2"/>
        <v>-1033</v>
      </c>
      <c r="E9" s="5">
        <f t="shared" si="0"/>
        <v>-0.005949261381633887</v>
      </c>
      <c r="F9" s="5">
        <f t="shared" si="3"/>
        <v>0.2218112749759686</v>
      </c>
      <c r="G9" s="3">
        <f t="shared" si="1"/>
        <v>4</v>
      </c>
      <c r="H9" s="3">
        <f t="shared" si="4"/>
        <v>0.012091050304837371</v>
      </c>
      <c r="I9" s="27">
        <f t="shared" si="5"/>
        <v>0.12304746088437887</v>
      </c>
      <c r="J9" s="32">
        <f t="shared" si="6"/>
        <v>2</v>
      </c>
    </row>
    <row r="10" spans="1:10" ht="15.75" thickBot="1">
      <c r="A10" s="3" t="s">
        <v>11</v>
      </c>
      <c r="B10" s="11">
        <v>28001</v>
      </c>
      <c r="C10" s="12">
        <v>27522</v>
      </c>
      <c r="D10" s="4">
        <f t="shared" si="2"/>
        <v>-479</v>
      </c>
      <c r="E10" s="5">
        <f t="shared" si="0"/>
        <v>-0.017106531909574656</v>
      </c>
      <c r="F10" s="5">
        <f t="shared" si="3"/>
        <v>0.03536859312110292</v>
      </c>
      <c r="G10" s="3">
        <f t="shared" si="1"/>
        <v>1</v>
      </c>
      <c r="H10" s="3">
        <f t="shared" si="4"/>
        <v>0.005543666764981066</v>
      </c>
      <c r="I10" s="27">
        <f t="shared" si="5"/>
        <v>0.056416448713899704</v>
      </c>
      <c r="J10" s="32">
        <f t="shared" si="6"/>
        <v>1</v>
      </c>
    </row>
    <row r="11" spans="1:10" ht="15.75" thickBot="1">
      <c r="A11" s="3" t="s">
        <v>12</v>
      </c>
      <c r="B11" s="11">
        <v>87966</v>
      </c>
      <c r="C11" s="12">
        <v>87026</v>
      </c>
      <c r="D11" s="4">
        <f t="shared" si="2"/>
        <v>-940</v>
      </c>
      <c r="E11" s="5">
        <f t="shared" si="0"/>
        <v>-0.01068594684309847</v>
      </c>
      <c r="F11" s="5">
        <f t="shared" si="3"/>
        <v>0.11183733685622786</v>
      </c>
      <c r="G11" s="3">
        <f t="shared" si="1"/>
        <v>2</v>
      </c>
      <c r="H11" s="3">
        <f t="shared" si="4"/>
        <v>0.010950077326143443</v>
      </c>
      <c r="I11" s="27">
        <f t="shared" si="5"/>
        <v>0.11143607689155852</v>
      </c>
      <c r="J11" s="32">
        <f t="shared" si="6"/>
        <v>2</v>
      </c>
    </row>
    <row r="12" spans="1:10" ht="15.75" thickBot="1">
      <c r="A12" s="3" t="s">
        <v>13</v>
      </c>
      <c r="B12" s="11">
        <v>192685</v>
      </c>
      <c r="C12" s="12">
        <v>190681</v>
      </c>
      <c r="D12" s="4">
        <f t="shared" si="2"/>
        <v>-2004</v>
      </c>
      <c r="E12" s="5">
        <f t="shared" si="0"/>
        <v>-0.010400394426135922</v>
      </c>
      <c r="F12" s="5">
        <f t="shared" si="3"/>
        <v>0.2450446444635211</v>
      </c>
      <c r="G12" s="3">
        <f t="shared" si="1"/>
        <v>4</v>
      </c>
      <c r="H12" s="3">
        <f t="shared" si="4"/>
        <v>0.02335137105740906</v>
      </c>
      <c r="I12" s="27">
        <f t="shared" si="5"/>
        <v>0.23764080409404975</v>
      </c>
      <c r="J12" s="32">
        <f t="shared" si="6"/>
        <v>4</v>
      </c>
    </row>
    <row r="13" spans="1:10" ht="15.75" thickBot="1">
      <c r="A13" s="3" t="s">
        <v>14</v>
      </c>
      <c r="B13" s="11">
        <v>50495</v>
      </c>
      <c r="C13" s="12">
        <v>49835</v>
      </c>
      <c r="D13" s="4">
        <f t="shared" si="2"/>
        <v>-660</v>
      </c>
      <c r="E13" s="5">
        <f t="shared" si="0"/>
        <v>-0.013070601049608872</v>
      </c>
      <c r="F13" s="5">
        <f t="shared" si="3"/>
        <v>0.06404308691919788</v>
      </c>
      <c r="G13" s="3">
        <f t="shared" si="1"/>
        <v>1</v>
      </c>
      <c r="H13" s="3">
        <f t="shared" si="4"/>
        <v>0.007669820070858102</v>
      </c>
      <c r="I13" s="27">
        <f t="shared" si="5"/>
        <v>0.07805375557668148</v>
      </c>
      <c r="J13" s="32">
        <f t="shared" si="6"/>
        <v>1</v>
      </c>
    </row>
    <row r="14" spans="1:10" ht="15.75" thickBot="1">
      <c r="A14" s="3" t="s">
        <v>15</v>
      </c>
      <c r="B14" s="11">
        <v>62365</v>
      </c>
      <c r="C14" s="12">
        <v>62226</v>
      </c>
      <c r="D14" s="4">
        <f t="shared" si="2"/>
        <v>-139</v>
      </c>
      <c r="E14" s="5">
        <f t="shared" si="0"/>
        <v>-0.0022288142387557122</v>
      </c>
      <c r="F14" s="5">
        <f t="shared" si="3"/>
        <v>0.07996679294941322</v>
      </c>
      <c r="G14" s="3">
        <f t="shared" si="1"/>
        <v>1</v>
      </c>
      <c r="H14" s="3">
        <f t="shared" si="4"/>
        <v>0.001633055378784206</v>
      </c>
      <c r="I14" s="27">
        <f t="shared" si="5"/>
        <v>0.016619178051271607</v>
      </c>
      <c r="J14" s="32">
        <f t="shared" si="6"/>
        <v>0</v>
      </c>
    </row>
    <row r="15" spans="1:10" ht="15.75" thickBot="1">
      <c r="A15" s="3" t="s">
        <v>16</v>
      </c>
      <c r="B15" s="11">
        <v>69273</v>
      </c>
      <c r="C15" s="12">
        <v>68172</v>
      </c>
      <c r="D15" s="4">
        <f t="shared" si="2"/>
        <v>-1101</v>
      </c>
      <c r="E15" s="5">
        <f t="shared" si="0"/>
        <v>-0.01589363821402278</v>
      </c>
      <c r="F15" s="5">
        <f t="shared" si="3"/>
        <v>0.08760801287158741</v>
      </c>
      <c r="G15" s="3">
        <f t="shared" si="1"/>
        <v>1</v>
      </c>
      <c r="H15" s="3">
        <f t="shared" si="4"/>
        <v>0.012758056246332836</v>
      </c>
      <c r="I15" s="27">
        <f t="shared" si="5"/>
        <v>0.1298354061353366</v>
      </c>
      <c r="J15" s="32">
        <f t="shared" si="6"/>
        <v>2</v>
      </c>
    </row>
    <row r="16" spans="1:10" s="8" customFormat="1" ht="13.5" thickBot="1">
      <c r="A16" s="1" t="s">
        <v>17</v>
      </c>
      <c r="B16" s="13">
        <v>786601</v>
      </c>
      <c r="C16" s="14">
        <f>SUM(C7:C15)</f>
        <v>778148</v>
      </c>
      <c r="D16" s="1">
        <f>SUM(D7:D15)</f>
        <v>-8453</v>
      </c>
      <c r="E16" s="7">
        <f t="shared" si="0"/>
        <v>-0.010746236020549173</v>
      </c>
      <c r="F16" s="7">
        <f>SUM(F7:F15)</f>
        <v>0.9999999999999999</v>
      </c>
      <c r="G16" s="1">
        <f>SUM(G7:G15)</f>
        <v>17</v>
      </c>
      <c r="H16" s="1">
        <f>SUM(H7:H15)</f>
        <v>0.09826330602789671</v>
      </c>
      <c r="I16" s="28">
        <f>SUM(I7:I15)</f>
        <v>1</v>
      </c>
      <c r="J16" s="33">
        <f>SUM(J7:J15)</f>
        <v>16</v>
      </c>
    </row>
    <row r="17" ht="15" hidden="1">
      <c r="E17" s="9">
        <f>SUM(E7:E15)</f>
        <v>-0.10913967099264782</v>
      </c>
    </row>
    <row r="18" ht="15">
      <c r="E18" s="9"/>
    </row>
    <row r="19" spans="2:10" ht="15.75" thickBot="1">
      <c r="B19" s="72" t="s">
        <v>3</v>
      </c>
      <c r="C19" s="72"/>
      <c r="D19" s="73"/>
      <c r="E19" s="73"/>
      <c r="F19" s="73"/>
      <c r="G19" s="73"/>
      <c r="H19" s="73"/>
      <c r="I19" s="73"/>
      <c r="J19" s="73"/>
    </row>
    <row r="20" spans="1:10" ht="30.75" customHeight="1">
      <c r="A20" s="67" t="s">
        <v>2</v>
      </c>
      <c r="B20" s="68" t="s">
        <v>24</v>
      </c>
      <c r="C20" s="68" t="s">
        <v>25</v>
      </c>
      <c r="D20" s="70" t="s">
        <v>4</v>
      </c>
      <c r="E20" s="59" t="s">
        <v>26</v>
      </c>
      <c r="F20" s="61" t="s">
        <v>27</v>
      </c>
      <c r="G20" s="59" t="s">
        <v>5</v>
      </c>
      <c r="H20" s="23"/>
      <c r="I20" s="61" t="s">
        <v>6</v>
      </c>
      <c r="J20" s="59" t="s">
        <v>7</v>
      </c>
    </row>
    <row r="21" spans="1:10" ht="38.25" customHeight="1" thickBot="1">
      <c r="A21" s="67"/>
      <c r="B21" s="69"/>
      <c r="C21" s="69"/>
      <c r="D21" s="71"/>
      <c r="E21" s="60"/>
      <c r="F21" s="62"/>
      <c r="G21" s="60"/>
      <c r="H21" s="25"/>
      <c r="I21" s="62"/>
      <c r="J21" s="60"/>
    </row>
    <row r="22" spans="1:10" ht="15.75" thickBot="1">
      <c r="A22" s="3" t="s">
        <v>8</v>
      </c>
      <c r="B22" s="17">
        <v>110</v>
      </c>
      <c r="C22" s="17">
        <v>96</v>
      </c>
      <c r="D22" s="19">
        <f>C22-B22</f>
        <v>-14</v>
      </c>
      <c r="E22" s="20">
        <f aca="true" t="shared" si="7" ref="E22:E31">D22/B22</f>
        <v>-0.12727272727272726</v>
      </c>
      <c r="F22" s="20">
        <f>C22/$C$31</f>
        <v>0.0959040959040959</v>
      </c>
      <c r="G22" s="21">
        <f>ROUND($C$2*F22,0)</f>
        <v>2</v>
      </c>
      <c r="H22" s="22">
        <f>F22*E22/$E$32</f>
        <v>0.010639895665292392</v>
      </c>
      <c r="I22" s="26">
        <f>H22/$H$31</f>
        <v>0.09638359145617753</v>
      </c>
      <c r="J22" s="31">
        <f>ROUND($C$2*I22,0)</f>
        <v>2</v>
      </c>
    </row>
    <row r="23" spans="1:10" ht="15.75" thickBot="1">
      <c r="A23" s="3" t="s">
        <v>9</v>
      </c>
      <c r="B23" s="17">
        <v>67</v>
      </c>
      <c r="C23" s="17">
        <v>60</v>
      </c>
      <c r="D23" s="4">
        <f aca="true" t="shared" si="8" ref="D23:D30">C23-B23</f>
        <v>-7</v>
      </c>
      <c r="E23" s="5">
        <f t="shared" si="7"/>
        <v>-0.1044776119402985</v>
      </c>
      <c r="F23" s="5">
        <f aca="true" t="shared" si="9" ref="F23:F30">C23/$C$31</f>
        <v>0.059940059940059943</v>
      </c>
      <c r="G23" s="3">
        <f aca="true" t="shared" si="10" ref="G23:G30">ROUND($C$2*F23,0)</f>
        <v>1</v>
      </c>
      <c r="H23" s="6">
        <f aca="true" t="shared" si="11" ref="H23:H30">F23*E23/$E$32</f>
        <v>0.0054589016939466575</v>
      </c>
      <c r="I23" s="27">
        <f aca="true" t="shared" si="12" ref="I23:I30">H23/$H$31</f>
        <v>0.04945053666128512</v>
      </c>
      <c r="J23" s="32">
        <f aca="true" t="shared" si="13" ref="J23:J30">ROUND($C$2*I23,0)</f>
        <v>1</v>
      </c>
    </row>
    <row r="24" spans="1:10" ht="15.75" thickBot="1">
      <c r="A24" s="3" t="s">
        <v>10</v>
      </c>
      <c r="B24" s="17">
        <v>235</v>
      </c>
      <c r="C24" s="17">
        <v>204</v>
      </c>
      <c r="D24" s="4">
        <f t="shared" si="8"/>
        <v>-31</v>
      </c>
      <c r="E24" s="5">
        <f t="shared" si="7"/>
        <v>-0.13191489361702127</v>
      </c>
      <c r="F24" s="5">
        <f t="shared" si="9"/>
        <v>0.2037962037962038</v>
      </c>
      <c r="G24" s="3">
        <f t="shared" si="10"/>
        <v>3</v>
      </c>
      <c r="H24" s="6">
        <f t="shared" si="11"/>
        <v>0.023434451053077513</v>
      </c>
      <c r="I24" s="27">
        <f t="shared" si="12"/>
        <v>0.21228559258034244</v>
      </c>
      <c r="J24" s="32">
        <f t="shared" si="13"/>
        <v>3</v>
      </c>
    </row>
    <row r="25" spans="1:10" ht="15.75" thickBot="1">
      <c r="A25" s="3" t="s">
        <v>11</v>
      </c>
      <c r="B25" s="17">
        <v>58</v>
      </c>
      <c r="C25" s="17">
        <v>49</v>
      </c>
      <c r="D25" s="4">
        <f t="shared" si="8"/>
        <v>-9</v>
      </c>
      <c r="E25" s="5">
        <f t="shared" si="7"/>
        <v>-0.15517241379310345</v>
      </c>
      <c r="F25" s="5">
        <f t="shared" si="9"/>
        <v>0.04895104895104895</v>
      </c>
      <c r="G25" s="3">
        <f t="shared" si="10"/>
        <v>1</v>
      </c>
      <c r="H25" s="6">
        <f t="shared" si="11"/>
        <v>0.006621271278778403</v>
      </c>
      <c r="I25" s="27">
        <f t="shared" si="12"/>
        <v>0.059980090588300145</v>
      </c>
      <c r="J25" s="32">
        <f t="shared" si="13"/>
        <v>1</v>
      </c>
    </row>
    <row r="26" spans="1:10" ht="15.75" thickBot="1">
      <c r="A26" s="3" t="s">
        <v>12</v>
      </c>
      <c r="B26" s="17">
        <v>145</v>
      </c>
      <c r="C26" s="17">
        <v>119</v>
      </c>
      <c r="D26" s="4">
        <f t="shared" si="8"/>
        <v>-26</v>
      </c>
      <c r="E26" s="5">
        <f t="shared" si="7"/>
        <v>-0.1793103448275862</v>
      </c>
      <c r="F26" s="5">
        <f t="shared" si="9"/>
        <v>0.11888111888111888</v>
      </c>
      <c r="G26" s="3">
        <f t="shared" si="10"/>
        <v>2</v>
      </c>
      <c r="H26" s="6">
        <f t="shared" si="11"/>
        <v>0.018581599398222563</v>
      </c>
      <c r="I26" s="27">
        <f t="shared" si="12"/>
        <v>0.1683250796192296</v>
      </c>
      <c r="J26" s="32">
        <f t="shared" si="13"/>
        <v>3</v>
      </c>
    </row>
    <row r="27" spans="1:10" ht="15.75" thickBot="1">
      <c r="A27" s="3" t="s">
        <v>13</v>
      </c>
      <c r="B27" s="17">
        <v>255</v>
      </c>
      <c r="C27" s="17">
        <v>227</v>
      </c>
      <c r="D27" s="4">
        <f t="shared" si="8"/>
        <v>-28</v>
      </c>
      <c r="E27" s="5">
        <f t="shared" si="7"/>
        <v>-0.10980392156862745</v>
      </c>
      <c r="F27" s="5">
        <f t="shared" si="9"/>
        <v>0.22677322677322678</v>
      </c>
      <c r="G27" s="3">
        <f t="shared" si="10"/>
        <v>4</v>
      </c>
      <c r="H27" s="6">
        <f t="shared" si="11"/>
        <v>0.021705734866205157</v>
      </c>
      <c r="I27" s="27">
        <f t="shared" si="12"/>
        <v>0.1966256763611727</v>
      </c>
      <c r="J27" s="32">
        <f t="shared" si="13"/>
        <v>3</v>
      </c>
    </row>
    <row r="28" spans="1:10" ht="15.75" thickBot="1">
      <c r="A28" s="3" t="s">
        <v>14</v>
      </c>
      <c r="B28" s="17">
        <v>78</v>
      </c>
      <c r="C28" s="17">
        <v>68</v>
      </c>
      <c r="D28" s="4">
        <f t="shared" si="8"/>
        <v>-10</v>
      </c>
      <c r="E28" s="5">
        <f t="shared" si="7"/>
        <v>-0.1282051282051282</v>
      </c>
      <c r="F28" s="5">
        <f t="shared" si="9"/>
        <v>0.06793206793206794</v>
      </c>
      <c r="G28" s="3">
        <f t="shared" si="10"/>
        <v>1</v>
      </c>
      <c r="H28" s="6">
        <f t="shared" si="11"/>
        <v>0.007591805896709698</v>
      </c>
      <c r="I28" s="27">
        <f t="shared" si="12"/>
        <v>0.06877186966691545</v>
      </c>
      <c r="J28" s="32">
        <f t="shared" si="13"/>
        <v>1</v>
      </c>
    </row>
    <row r="29" spans="1:10" ht="15.75" thickBot="1">
      <c r="A29" s="3" t="s">
        <v>15</v>
      </c>
      <c r="B29" s="17">
        <v>95</v>
      </c>
      <c r="C29" s="17">
        <v>85</v>
      </c>
      <c r="D29" s="4">
        <f t="shared" si="8"/>
        <v>-10</v>
      </c>
      <c r="E29" s="5">
        <f t="shared" si="7"/>
        <v>-0.10526315789473684</v>
      </c>
      <c r="F29" s="5">
        <f t="shared" si="9"/>
        <v>0.08491508491508491</v>
      </c>
      <c r="G29" s="3">
        <f t="shared" si="10"/>
        <v>1</v>
      </c>
      <c r="H29" s="6">
        <f t="shared" si="11"/>
        <v>0.007791590262412585</v>
      </c>
      <c r="I29" s="27">
        <f t="shared" si="12"/>
        <v>0.07058165571078165</v>
      </c>
      <c r="J29" s="32">
        <f t="shared" si="13"/>
        <v>1</v>
      </c>
    </row>
    <row r="30" spans="1:10" ht="15.75" thickBot="1">
      <c r="A30" s="3" t="s">
        <v>16</v>
      </c>
      <c r="B30" s="17">
        <v>104</v>
      </c>
      <c r="C30" s="17">
        <v>93</v>
      </c>
      <c r="D30" s="4">
        <f t="shared" si="8"/>
        <v>-11</v>
      </c>
      <c r="E30" s="5">
        <f t="shared" si="7"/>
        <v>-0.10576923076923077</v>
      </c>
      <c r="F30" s="5">
        <f t="shared" si="9"/>
        <v>0.09290709290709291</v>
      </c>
      <c r="G30" s="3">
        <f t="shared" si="10"/>
        <v>1</v>
      </c>
      <c r="H30" s="6">
        <f t="shared" si="11"/>
        <v>0.008565901579780173</v>
      </c>
      <c r="I30" s="27">
        <f t="shared" si="12"/>
        <v>0.07759590735579543</v>
      </c>
      <c r="J30" s="34">
        <f t="shared" si="13"/>
        <v>1</v>
      </c>
    </row>
    <row r="31" spans="1:10" ht="15.75" thickBot="1">
      <c r="A31" s="1" t="s">
        <v>17</v>
      </c>
      <c r="B31" s="18">
        <v>1147</v>
      </c>
      <c r="C31" s="18">
        <f>SUM(C22:C30)</f>
        <v>1001</v>
      </c>
      <c r="D31" s="1">
        <f>SUM(D22:D30)</f>
        <v>-146</v>
      </c>
      <c r="E31" s="7">
        <f t="shared" si="7"/>
        <v>-0.12728857890148212</v>
      </c>
      <c r="F31" s="7">
        <f>SUM(F22:F30)</f>
        <v>1</v>
      </c>
      <c r="G31" s="1">
        <f>SUM(G22:G30)</f>
        <v>16</v>
      </c>
      <c r="H31" s="1">
        <f>SUM(H22:H30)</f>
        <v>0.11039115169442514</v>
      </c>
      <c r="I31" s="28">
        <f>SUM(I22:I30)</f>
        <v>1</v>
      </c>
      <c r="J31" s="35">
        <f>SUM(J22:J30)</f>
        <v>16</v>
      </c>
    </row>
    <row r="32" ht="15" hidden="1">
      <c r="E32" s="9">
        <f>SUM(E22:E30)</f>
        <v>-1.14718942988846</v>
      </c>
    </row>
    <row r="33" spans="1:9" ht="15.75" thickBot="1">
      <c r="A33" s="10"/>
      <c r="B33" s="10"/>
      <c r="C33" s="10"/>
      <c r="D33" s="10"/>
      <c r="E33" s="10"/>
      <c r="F33" s="10"/>
      <c r="H33" s="10"/>
      <c r="I33" s="10"/>
    </row>
    <row r="34" spans="1:10" ht="31.5" customHeight="1" thickBot="1">
      <c r="A34" s="74" t="s">
        <v>2</v>
      </c>
      <c r="B34" s="53" t="s">
        <v>29</v>
      </c>
      <c r="C34" s="54"/>
      <c r="D34" s="36"/>
      <c r="E34" s="36"/>
      <c r="F34" s="36"/>
      <c r="G34" s="36"/>
      <c r="H34" s="36"/>
      <c r="I34" s="36"/>
      <c r="J34" s="36"/>
    </row>
    <row r="35" spans="1:10" ht="15.75" thickBot="1">
      <c r="A35" s="75"/>
      <c r="B35" s="53" t="s">
        <v>28</v>
      </c>
      <c r="C35" s="54"/>
      <c r="D35" s="15"/>
      <c r="E35" s="15"/>
      <c r="F35" s="15"/>
      <c r="G35" s="15"/>
      <c r="H35" s="15"/>
      <c r="I35" s="15"/>
      <c r="J35" s="15"/>
    </row>
    <row r="36" spans="1:10" ht="15">
      <c r="A36" s="29" t="s">
        <v>8</v>
      </c>
      <c r="B36" s="55">
        <f>SUM(J7,J22)</f>
        <v>5</v>
      </c>
      <c r="C36" s="56"/>
      <c r="D36" s="37"/>
      <c r="E36" s="38"/>
      <c r="F36" s="38"/>
      <c r="G36" s="37"/>
      <c r="H36" s="37"/>
      <c r="I36" s="39"/>
      <c r="J36" s="37"/>
    </row>
    <row r="37" spans="1:10" ht="15">
      <c r="A37" s="30" t="s">
        <v>9</v>
      </c>
      <c r="B37" s="47">
        <f aca="true" t="shared" si="14" ref="B37:B44">SUM(J8,J23)</f>
        <v>2</v>
      </c>
      <c r="C37" s="48"/>
      <c r="D37" s="37"/>
      <c r="E37" s="38"/>
      <c r="F37" s="38"/>
      <c r="G37" s="37"/>
      <c r="H37" s="37"/>
      <c r="I37" s="39"/>
      <c r="J37" s="37"/>
    </row>
    <row r="38" spans="1:10" ht="15">
      <c r="A38" s="30" t="s">
        <v>10</v>
      </c>
      <c r="B38" s="57">
        <f t="shared" si="14"/>
        <v>5</v>
      </c>
      <c r="C38" s="58"/>
      <c r="D38" s="37"/>
      <c r="E38" s="38"/>
      <c r="F38" s="38"/>
      <c r="G38" s="37"/>
      <c r="H38" s="37"/>
      <c r="I38" s="39"/>
      <c r="J38" s="37"/>
    </row>
    <row r="39" spans="1:10" ht="15">
      <c r="A39" s="30" t="s">
        <v>11</v>
      </c>
      <c r="B39" s="47">
        <f t="shared" si="14"/>
        <v>2</v>
      </c>
      <c r="C39" s="48"/>
      <c r="D39" s="37"/>
      <c r="E39" s="38"/>
      <c r="F39" s="38"/>
      <c r="G39" s="37"/>
      <c r="H39" s="37"/>
      <c r="I39" s="39"/>
      <c r="J39" s="37"/>
    </row>
    <row r="40" spans="1:10" ht="15">
      <c r="A40" s="30" t="s">
        <v>12</v>
      </c>
      <c r="B40" s="47">
        <f t="shared" si="14"/>
        <v>5</v>
      </c>
      <c r="C40" s="48"/>
      <c r="D40" s="37"/>
      <c r="E40" s="38"/>
      <c r="F40" s="38"/>
      <c r="G40" s="37"/>
      <c r="H40" s="37"/>
      <c r="I40" s="39"/>
      <c r="J40" s="37"/>
    </row>
    <row r="41" spans="1:10" ht="15">
      <c r="A41" s="30" t="s">
        <v>13</v>
      </c>
      <c r="B41" s="47">
        <f t="shared" si="14"/>
        <v>7</v>
      </c>
      <c r="C41" s="48"/>
      <c r="D41" s="37"/>
      <c r="E41" s="38"/>
      <c r="F41" s="38"/>
      <c r="G41" s="37"/>
      <c r="H41" s="37"/>
      <c r="I41" s="39"/>
      <c r="J41" s="37"/>
    </row>
    <row r="42" spans="1:10" ht="15">
      <c r="A42" s="30" t="s">
        <v>14</v>
      </c>
      <c r="B42" s="47">
        <f t="shared" si="14"/>
        <v>2</v>
      </c>
      <c r="C42" s="48"/>
      <c r="D42" s="37"/>
      <c r="E42" s="38"/>
      <c r="F42" s="38"/>
      <c r="G42" s="37"/>
      <c r="H42" s="37"/>
      <c r="I42" s="39"/>
      <c r="J42" s="37"/>
    </row>
    <row r="43" spans="1:10" ht="15">
      <c r="A43" s="30" t="s">
        <v>15</v>
      </c>
      <c r="B43" s="47">
        <f t="shared" si="14"/>
        <v>1</v>
      </c>
      <c r="C43" s="48"/>
      <c r="D43" s="37"/>
      <c r="E43" s="38"/>
      <c r="F43" s="38"/>
      <c r="G43" s="37"/>
      <c r="H43" s="37"/>
      <c r="I43" s="39"/>
      <c r="J43" s="37"/>
    </row>
    <row r="44" spans="1:10" ht="15.75" thickBot="1">
      <c r="A44" s="43" t="s">
        <v>16</v>
      </c>
      <c r="B44" s="49">
        <f t="shared" si="14"/>
        <v>3</v>
      </c>
      <c r="C44" s="50"/>
      <c r="D44" s="37"/>
      <c r="E44" s="38"/>
      <c r="F44" s="38"/>
      <c r="G44" s="37"/>
      <c r="H44" s="37"/>
      <c r="I44" s="39"/>
      <c r="J44" s="37"/>
    </row>
    <row r="45" spans="1:10" ht="15.75" thickBot="1">
      <c r="A45" s="42" t="s">
        <v>17</v>
      </c>
      <c r="B45" s="51">
        <f>SUM(B36:B44)</f>
        <v>32</v>
      </c>
      <c r="C45" s="52"/>
      <c r="D45" s="16"/>
      <c r="E45" s="40"/>
      <c r="F45" s="40"/>
      <c r="G45" s="16"/>
      <c r="H45" s="16"/>
      <c r="I45" s="41"/>
      <c r="J45" s="16"/>
    </row>
  </sheetData>
  <sheetProtection/>
  <mergeCells count="34">
    <mergeCell ref="F2:J2"/>
    <mergeCell ref="A5:A6"/>
    <mergeCell ref="B4:J4"/>
    <mergeCell ref="B19:J19"/>
    <mergeCell ref="A34:A35"/>
    <mergeCell ref="B5:B6"/>
    <mergeCell ref="C5:C6"/>
    <mergeCell ref="D5:D6"/>
    <mergeCell ref="A20:A21"/>
    <mergeCell ref="B20:B21"/>
    <mergeCell ref="C20:C21"/>
    <mergeCell ref="D20:D21"/>
    <mergeCell ref="E20:E21"/>
    <mergeCell ref="F20:F21"/>
    <mergeCell ref="G20:G21"/>
    <mergeCell ref="I20:I21"/>
    <mergeCell ref="J20:J21"/>
    <mergeCell ref="E5:E6"/>
    <mergeCell ref="F5:F6"/>
    <mergeCell ref="G5:G6"/>
    <mergeCell ref="I5:I6"/>
    <mergeCell ref="J5:J6"/>
    <mergeCell ref="B35:C35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17" right="0.17" top="0.38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2" sqref="F2:J2"/>
    </sheetView>
  </sheetViews>
  <sheetFormatPr defaultColWidth="9.140625" defaultRowHeight="15"/>
  <cols>
    <col min="1" max="1" width="12.421875" style="0" bestFit="1" customWidth="1"/>
    <col min="2" max="2" width="10.00390625" style="0" customWidth="1"/>
    <col min="3" max="3" width="9.57421875" style="0" customWidth="1"/>
    <col min="5" max="5" width="10.57421875" style="0" bestFit="1" customWidth="1"/>
    <col min="6" max="6" width="10.8515625" style="0" bestFit="1" customWidth="1"/>
    <col min="8" max="8" width="0" style="0" hidden="1" customWidth="1"/>
    <col min="9" max="9" width="11.7109375" style="0" customWidth="1"/>
    <col min="10" max="10" width="11.00390625" style="0" customWidth="1"/>
  </cols>
  <sheetData>
    <row r="1" spans="1:3" ht="26.25" thickBot="1">
      <c r="A1" s="1"/>
      <c r="B1" s="2" t="s">
        <v>1</v>
      </c>
      <c r="C1" s="2" t="s">
        <v>1</v>
      </c>
    </row>
    <row r="2" spans="1:10" ht="39" thickBot="1">
      <c r="A2" s="2" t="s">
        <v>19</v>
      </c>
      <c r="B2" s="1">
        <v>41</v>
      </c>
      <c r="C2" s="44">
        <v>41</v>
      </c>
      <c r="D2" s="46">
        <f>SUM(B2:C2)</f>
        <v>82</v>
      </c>
      <c r="F2" s="80" t="s">
        <v>31</v>
      </c>
      <c r="G2" s="81"/>
      <c r="H2" s="81"/>
      <c r="I2" s="81"/>
      <c r="J2" s="82"/>
    </row>
    <row r="3" spans="1:3" ht="15">
      <c r="A3" s="15"/>
      <c r="B3" s="16"/>
      <c r="C3" s="16"/>
    </row>
    <row r="4" spans="2:10" ht="15.75" thickBot="1">
      <c r="B4" s="72" t="s">
        <v>18</v>
      </c>
      <c r="C4" s="72"/>
      <c r="D4" s="73"/>
      <c r="E4" s="73"/>
      <c r="F4" s="73"/>
      <c r="G4" s="73"/>
      <c r="H4" s="73"/>
      <c r="I4" s="73"/>
      <c r="J4" s="73"/>
    </row>
    <row r="5" spans="1:10" ht="39.75" customHeight="1">
      <c r="A5" s="67" t="s">
        <v>2</v>
      </c>
      <c r="B5" s="76" t="s">
        <v>20</v>
      </c>
      <c r="C5" s="76" t="s">
        <v>21</v>
      </c>
      <c r="D5" s="70" t="s">
        <v>4</v>
      </c>
      <c r="E5" s="78" t="s">
        <v>22</v>
      </c>
      <c r="F5" s="61" t="s">
        <v>23</v>
      </c>
      <c r="G5" s="59" t="s">
        <v>5</v>
      </c>
      <c r="H5" s="23"/>
      <c r="I5" s="61" t="s">
        <v>6</v>
      </c>
      <c r="J5" s="59" t="s">
        <v>7</v>
      </c>
    </row>
    <row r="6" spans="1:10" ht="32.25" customHeight="1" thickBot="1">
      <c r="A6" s="67"/>
      <c r="B6" s="77"/>
      <c r="C6" s="77"/>
      <c r="D6" s="71"/>
      <c r="E6" s="79"/>
      <c r="F6" s="62"/>
      <c r="G6" s="60"/>
      <c r="H6" s="25"/>
      <c r="I6" s="62"/>
      <c r="J6" s="60"/>
    </row>
    <row r="7" spans="1:10" ht="15.75" thickBot="1">
      <c r="A7" s="3" t="s">
        <v>8</v>
      </c>
      <c r="B7" s="11">
        <v>74781</v>
      </c>
      <c r="C7" s="12">
        <v>73430</v>
      </c>
      <c r="D7" s="19">
        <f>C7-B7</f>
        <v>-1351</v>
      </c>
      <c r="E7" s="20">
        <f aca="true" t="shared" si="0" ref="E7:E16">D7/B7</f>
        <v>-0.01806608630534494</v>
      </c>
      <c r="F7" s="20">
        <f>C7/$C$16</f>
        <v>0.09436508222086287</v>
      </c>
      <c r="G7" s="21">
        <f aca="true" t="shared" si="1" ref="G7:G15">ROUND($B$2*F7,0)</f>
        <v>4</v>
      </c>
      <c r="H7" s="21">
        <f>F7*E7/$E$17</f>
        <v>0.015620422016188082</v>
      </c>
      <c r="I7" s="26">
        <f>H7/$H$16</f>
        <v>0.15896495495229404</v>
      </c>
      <c r="J7" s="31">
        <v>6</v>
      </c>
    </row>
    <row r="8" spans="1:10" ht="15.75" thickBot="1">
      <c r="A8" s="3" t="s">
        <v>9</v>
      </c>
      <c r="B8" s="11">
        <v>47400</v>
      </c>
      <c r="C8" s="12">
        <v>46654</v>
      </c>
      <c r="D8" s="4">
        <f aca="true" t="shared" si="2" ref="D8:D15">C8-B8</f>
        <v>-746</v>
      </c>
      <c r="E8" s="5">
        <f t="shared" si="0"/>
        <v>-0.015738396624472573</v>
      </c>
      <c r="F8" s="5">
        <f aca="true" t="shared" si="3" ref="F8:F15">C8/$C$16</f>
        <v>0.059955175622118155</v>
      </c>
      <c r="G8" s="3">
        <f t="shared" si="1"/>
        <v>2</v>
      </c>
      <c r="H8" s="3">
        <f aca="true" t="shared" si="4" ref="H8:H15">F8*E8/$E$17</f>
        <v>0.008645786862362542</v>
      </c>
      <c r="I8" s="27">
        <f aca="true" t="shared" si="5" ref="I8:I15">H8/$H$16</f>
        <v>0.08798591470052945</v>
      </c>
      <c r="J8" s="32">
        <f aca="true" t="shared" si="6" ref="J8:J15">ROUND($B$2*I8,0)</f>
        <v>4</v>
      </c>
    </row>
    <row r="9" spans="1:10" ht="15.75" thickBot="1">
      <c r="A9" s="3" t="s">
        <v>10</v>
      </c>
      <c r="B9" s="11">
        <v>173635</v>
      </c>
      <c r="C9" s="12">
        <v>172602</v>
      </c>
      <c r="D9" s="4">
        <f t="shared" si="2"/>
        <v>-1033</v>
      </c>
      <c r="E9" s="5">
        <f t="shared" si="0"/>
        <v>-0.005949261381633887</v>
      </c>
      <c r="F9" s="5">
        <f t="shared" si="3"/>
        <v>0.2218112749759686</v>
      </c>
      <c r="G9" s="3">
        <f t="shared" si="1"/>
        <v>9</v>
      </c>
      <c r="H9" s="3">
        <f t="shared" si="4"/>
        <v>0.012091050304837371</v>
      </c>
      <c r="I9" s="27">
        <f t="shared" si="5"/>
        <v>0.12304746088437887</v>
      </c>
      <c r="J9" s="32">
        <f t="shared" si="6"/>
        <v>5</v>
      </c>
    </row>
    <row r="10" spans="1:10" ht="15.75" thickBot="1">
      <c r="A10" s="3" t="s">
        <v>11</v>
      </c>
      <c r="B10" s="11">
        <v>28001</v>
      </c>
      <c r="C10" s="12">
        <v>27522</v>
      </c>
      <c r="D10" s="4">
        <f t="shared" si="2"/>
        <v>-479</v>
      </c>
      <c r="E10" s="5">
        <f t="shared" si="0"/>
        <v>-0.017106531909574656</v>
      </c>
      <c r="F10" s="5">
        <f t="shared" si="3"/>
        <v>0.03536859312110292</v>
      </c>
      <c r="G10" s="3">
        <f t="shared" si="1"/>
        <v>1</v>
      </c>
      <c r="H10" s="3">
        <f t="shared" si="4"/>
        <v>0.005543666764981066</v>
      </c>
      <c r="I10" s="27">
        <f t="shared" si="5"/>
        <v>0.056416448713899704</v>
      </c>
      <c r="J10" s="32">
        <f t="shared" si="6"/>
        <v>2</v>
      </c>
    </row>
    <row r="11" spans="1:10" ht="15.75" thickBot="1">
      <c r="A11" s="3" t="s">
        <v>12</v>
      </c>
      <c r="B11" s="11">
        <v>87966</v>
      </c>
      <c r="C11" s="12">
        <v>87026</v>
      </c>
      <c r="D11" s="4">
        <f t="shared" si="2"/>
        <v>-940</v>
      </c>
      <c r="E11" s="5">
        <f t="shared" si="0"/>
        <v>-0.01068594684309847</v>
      </c>
      <c r="F11" s="5">
        <f t="shared" si="3"/>
        <v>0.11183733685622786</v>
      </c>
      <c r="G11" s="3">
        <f t="shared" si="1"/>
        <v>5</v>
      </c>
      <c r="H11" s="3">
        <f t="shared" si="4"/>
        <v>0.010950077326143443</v>
      </c>
      <c r="I11" s="27">
        <f t="shared" si="5"/>
        <v>0.11143607689155852</v>
      </c>
      <c r="J11" s="32">
        <f t="shared" si="6"/>
        <v>5</v>
      </c>
    </row>
    <row r="12" spans="1:10" ht="15.75" thickBot="1">
      <c r="A12" s="3" t="s">
        <v>13</v>
      </c>
      <c r="B12" s="11">
        <v>192685</v>
      </c>
      <c r="C12" s="12">
        <v>190681</v>
      </c>
      <c r="D12" s="4">
        <f t="shared" si="2"/>
        <v>-2004</v>
      </c>
      <c r="E12" s="5">
        <f t="shared" si="0"/>
        <v>-0.010400394426135922</v>
      </c>
      <c r="F12" s="5">
        <f t="shared" si="3"/>
        <v>0.2450446444635211</v>
      </c>
      <c r="G12" s="3">
        <f t="shared" si="1"/>
        <v>10</v>
      </c>
      <c r="H12" s="3">
        <f t="shared" si="4"/>
        <v>0.02335137105740906</v>
      </c>
      <c r="I12" s="27">
        <f t="shared" si="5"/>
        <v>0.23764080409404975</v>
      </c>
      <c r="J12" s="32">
        <f t="shared" si="6"/>
        <v>10</v>
      </c>
    </row>
    <row r="13" spans="1:10" ht="15.75" thickBot="1">
      <c r="A13" s="3" t="s">
        <v>14</v>
      </c>
      <c r="B13" s="11">
        <v>50495</v>
      </c>
      <c r="C13" s="12">
        <v>49835</v>
      </c>
      <c r="D13" s="4">
        <f t="shared" si="2"/>
        <v>-660</v>
      </c>
      <c r="E13" s="5">
        <f t="shared" si="0"/>
        <v>-0.013070601049608872</v>
      </c>
      <c r="F13" s="5">
        <f t="shared" si="3"/>
        <v>0.06404308691919788</v>
      </c>
      <c r="G13" s="3">
        <f t="shared" si="1"/>
        <v>3</v>
      </c>
      <c r="H13" s="3">
        <f t="shared" si="4"/>
        <v>0.007669820070858102</v>
      </c>
      <c r="I13" s="27">
        <f t="shared" si="5"/>
        <v>0.07805375557668148</v>
      </c>
      <c r="J13" s="32">
        <f t="shared" si="6"/>
        <v>3</v>
      </c>
    </row>
    <row r="14" spans="1:10" ht="15.75" thickBot="1">
      <c r="A14" s="3" t="s">
        <v>15</v>
      </c>
      <c r="B14" s="11">
        <v>62365</v>
      </c>
      <c r="C14" s="12">
        <v>62226</v>
      </c>
      <c r="D14" s="4">
        <f t="shared" si="2"/>
        <v>-139</v>
      </c>
      <c r="E14" s="5">
        <f t="shared" si="0"/>
        <v>-0.0022288142387557122</v>
      </c>
      <c r="F14" s="5">
        <f t="shared" si="3"/>
        <v>0.07996679294941322</v>
      </c>
      <c r="G14" s="3">
        <f t="shared" si="1"/>
        <v>3</v>
      </c>
      <c r="H14" s="3">
        <f t="shared" si="4"/>
        <v>0.001633055378784206</v>
      </c>
      <c r="I14" s="27">
        <f t="shared" si="5"/>
        <v>0.016619178051271607</v>
      </c>
      <c r="J14" s="32">
        <f t="shared" si="6"/>
        <v>1</v>
      </c>
    </row>
    <row r="15" spans="1:10" ht="15.75" thickBot="1">
      <c r="A15" s="3" t="s">
        <v>16</v>
      </c>
      <c r="B15" s="11">
        <v>69273</v>
      </c>
      <c r="C15" s="12">
        <v>68172</v>
      </c>
      <c r="D15" s="4">
        <f t="shared" si="2"/>
        <v>-1101</v>
      </c>
      <c r="E15" s="5">
        <f t="shared" si="0"/>
        <v>-0.01589363821402278</v>
      </c>
      <c r="F15" s="5">
        <f t="shared" si="3"/>
        <v>0.08760801287158741</v>
      </c>
      <c r="G15" s="3">
        <f t="shared" si="1"/>
        <v>4</v>
      </c>
      <c r="H15" s="3">
        <f t="shared" si="4"/>
        <v>0.012758056246332836</v>
      </c>
      <c r="I15" s="27">
        <f t="shared" si="5"/>
        <v>0.1298354061353366</v>
      </c>
      <c r="J15" s="32">
        <f t="shared" si="6"/>
        <v>5</v>
      </c>
    </row>
    <row r="16" spans="1:10" s="8" customFormat="1" ht="13.5" thickBot="1">
      <c r="A16" s="1" t="s">
        <v>17</v>
      </c>
      <c r="B16" s="13">
        <v>786601</v>
      </c>
      <c r="C16" s="14">
        <f>SUM(C7:C15)</f>
        <v>778148</v>
      </c>
      <c r="D16" s="1">
        <f>SUM(D7:D15)</f>
        <v>-8453</v>
      </c>
      <c r="E16" s="7">
        <f t="shared" si="0"/>
        <v>-0.010746236020549173</v>
      </c>
      <c r="F16" s="7">
        <f>SUM(F7:F15)</f>
        <v>0.9999999999999999</v>
      </c>
      <c r="G16" s="1">
        <f>SUM(G7:G15)</f>
        <v>41</v>
      </c>
      <c r="H16" s="1">
        <f>SUM(H7:H15)</f>
        <v>0.09826330602789671</v>
      </c>
      <c r="I16" s="28">
        <f>SUM(I7:I15)</f>
        <v>1</v>
      </c>
      <c r="J16" s="33">
        <f>SUM(J7:J15)</f>
        <v>41</v>
      </c>
    </row>
    <row r="17" ht="15" hidden="1">
      <c r="E17" s="9">
        <f>SUM(E7:E15)</f>
        <v>-0.10913967099264782</v>
      </c>
    </row>
    <row r="18" ht="15">
      <c r="E18" s="9"/>
    </row>
    <row r="19" spans="2:10" ht="15.75" thickBot="1">
      <c r="B19" s="72" t="s">
        <v>18</v>
      </c>
      <c r="C19" s="72"/>
      <c r="D19" s="73"/>
      <c r="E19" s="73"/>
      <c r="F19" s="73"/>
      <c r="G19" s="73"/>
      <c r="H19" s="73"/>
      <c r="I19" s="73"/>
      <c r="J19" s="73"/>
    </row>
    <row r="20" spans="1:10" ht="36.75" customHeight="1">
      <c r="A20" s="67" t="s">
        <v>2</v>
      </c>
      <c r="B20" s="68" t="s">
        <v>24</v>
      </c>
      <c r="C20" s="68" t="s">
        <v>25</v>
      </c>
      <c r="D20" s="70" t="s">
        <v>4</v>
      </c>
      <c r="E20" s="59" t="s">
        <v>26</v>
      </c>
      <c r="F20" s="61" t="s">
        <v>27</v>
      </c>
      <c r="G20" s="59" t="s">
        <v>5</v>
      </c>
      <c r="H20" s="23"/>
      <c r="I20" s="61" t="s">
        <v>6</v>
      </c>
      <c r="J20" s="59" t="s">
        <v>7</v>
      </c>
    </row>
    <row r="21" spans="1:10" ht="30" customHeight="1" thickBot="1">
      <c r="A21" s="67"/>
      <c r="B21" s="69"/>
      <c r="C21" s="69"/>
      <c r="D21" s="71"/>
      <c r="E21" s="60"/>
      <c r="F21" s="62"/>
      <c r="G21" s="60"/>
      <c r="H21" s="25"/>
      <c r="I21" s="62"/>
      <c r="J21" s="60"/>
    </row>
    <row r="22" spans="1:10" ht="15.75" thickBot="1">
      <c r="A22" s="3" t="s">
        <v>8</v>
      </c>
      <c r="B22" s="17">
        <v>110</v>
      </c>
      <c r="C22" s="17">
        <v>96</v>
      </c>
      <c r="D22" s="19">
        <f>C22-B22</f>
        <v>-14</v>
      </c>
      <c r="E22" s="20">
        <f aca="true" t="shared" si="7" ref="E22:E31">D22/B22</f>
        <v>-0.12727272727272726</v>
      </c>
      <c r="F22" s="20">
        <f>C22/$C$31</f>
        <v>0.0959040959040959</v>
      </c>
      <c r="G22" s="21">
        <f>ROUND($C$2*F22,0)</f>
        <v>4</v>
      </c>
      <c r="H22" s="22">
        <f>F22*E22/$E$32</f>
        <v>0.010639895665292392</v>
      </c>
      <c r="I22" s="26">
        <f>H22/$H$31</f>
        <v>0.09638359145617753</v>
      </c>
      <c r="J22" s="31">
        <f>ROUND($C$2*I22,0)</f>
        <v>4</v>
      </c>
    </row>
    <row r="23" spans="1:10" ht="15.75" thickBot="1">
      <c r="A23" s="3" t="s">
        <v>9</v>
      </c>
      <c r="B23" s="17">
        <v>67</v>
      </c>
      <c r="C23" s="17">
        <v>60</v>
      </c>
      <c r="D23" s="4">
        <f aca="true" t="shared" si="8" ref="D23:D30">C23-B23</f>
        <v>-7</v>
      </c>
      <c r="E23" s="5">
        <f t="shared" si="7"/>
        <v>-0.1044776119402985</v>
      </c>
      <c r="F23" s="5">
        <f aca="true" t="shared" si="9" ref="F23:F30">C23/$C$31</f>
        <v>0.059940059940059943</v>
      </c>
      <c r="G23" s="3">
        <f aca="true" t="shared" si="10" ref="G23:G30">ROUND($C$2*F23,0)</f>
        <v>2</v>
      </c>
      <c r="H23" s="6">
        <f aca="true" t="shared" si="11" ref="H23:H30">F23*E23/$E$32</f>
        <v>0.0054589016939466575</v>
      </c>
      <c r="I23" s="27">
        <f aca="true" t="shared" si="12" ref="I23:I30">H23/$H$31</f>
        <v>0.04945053666128512</v>
      </c>
      <c r="J23" s="32">
        <f aca="true" t="shared" si="13" ref="J23:J30">ROUND($C$2*I23,0)</f>
        <v>2</v>
      </c>
    </row>
    <row r="24" spans="1:10" ht="15.75" thickBot="1">
      <c r="A24" s="3" t="s">
        <v>10</v>
      </c>
      <c r="B24" s="17">
        <v>235</v>
      </c>
      <c r="C24" s="17">
        <v>204</v>
      </c>
      <c r="D24" s="4">
        <f t="shared" si="8"/>
        <v>-31</v>
      </c>
      <c r="E24" s="5">
        <f t="shared" si="7"/>
        <v>-0.13191489361702127</v>
      </c>
      <c r="F24" s="5">
        <f t="shared" si="9"/>
        <v>0.2037962037962038</v>
      </c>
      <c r="G24" s="3">
        <f t="shared" si="10"/>
        <v>8</v>
      </c>
      <c r="H24" s="6">
        <f t="shared" si="11"/>
        <v>0.023434451053077513</v>
      </c>
      <c r="I24" s="27">
        <f t="shared" si="12"/>
        <v>0.21228559258034244</v>
      </c>
      <c r="J24" s="32">
        <f t="shared" si="13"/>
        <v>9</v>
      </c>
    </row>
    <row r="25" spans="1:10" ht="15.75" thickBot="1">
      <c r="A25" s="3" t="s">
        <v>11</v>
      </c>
      <c r="B25" s="17">
        <v>58</v>
      </c>
      <c r="C25" s="17">
        <v>49</v>
      </c>
      <c r="D25" s="4">
        <f t="shared" si="8"/>
        <v>-9</v>
      </c>
      <c r="E25" s="5">
        <f t="shared" si="7"/>
        <v>-0.15517241379310345</v>
      </c>
      <c r="F25" s="5">
        <f t="shared" si="9"/>
        <v>0.04895104895104895</v>
      </c>
      <c r="G25" s="3">
        <f t="shared" si="10"/>
        <v>2</v>
      </c>
      <c r="H25" s="6">
        <f t="shared" si="11"/>
        <v>0.006621271278778403</v>
      </c>
      <c r="I25" s="27">
        <f t="shared" si="12"/>
        <v>0.059980090588300145</v>
      </c>
      <c r="J25" s="32">
        <f t="shared" si="13"/>
        <v>2</v>
      </c>
    </row>
    <row r="26" spans="1:10" ht="15.75" thickBot="1">
      <c r="A26" s="3" t="s">
        <v>12</v>
      </c>
      <c r="B26" s="17">
        <v>145</v>
      </c>
      <c r="C26" s="17">
        <v>119</v>
      </c>
      <c r="D26" s="4">
        <f t="shared" si="8"/>
        <v>-26</v>
      </c>
      <c r="E26" s="5">
        <f t="shared" si="7"/>
        <v>-0.1793103448275862</v>
      </c>
      <c r="F26" s="5">
        <f t="shared" si="9"/>
        <v>0.11888111888111888</v>
      </c>
      <c r="G26" s="3">
        <f t="shared" si="10"/>
        <v>5</v>
      </c>
      <c r="H26" s="6">
        <f t="shared" si="11"/>
        <v>0.018581599398222563</v>
      </c>
      <c r="I26" s="27">
        <f t="shared" si="12"/>
        <v>0.1683250796192296</v>
      </c>
      <c r="J26" s="32">
        <f t="shared" si="13"/>
        <v>7</v>
      </c>
    </row>
    <row r="27" spans="1:10" ht="15.75" thickBot="1">
      <c r="A27" s="3" t="s">
        <v>13</v>
      </c>
      <c r="B27" s="17">
        <v>255</v>
      </c>
      <c r="C27" s="17">
        <v>227</v>
      </c>
      <c r="D27" s="4">
        <f t="shared" si="8"/>
        <v>-28</v>
      </c>
      <c r="E27" s="5">
        <f t="shared" si="7"/>
        <v>-0.10980392156862745</v>
      </c>
      <c r="F27" s="5">
        <f t="shared" si="9"/>
        <v>0.22677322677322678</v>
      </c>
      <c r="G27" s="3">
        <f t="shared" si="10"/>
        <v>9</v>
      </c>
      <c r="H27" s="6">
        <f t="shared" si="11"/>
        <v>0.021705734866205157</v>
      </c>
      <c r="I27" s="27">
        <f t="shared" si="12"/>
        <v>0.1966256763611727</v>
      </c>
      <c r="J27" s="32">
        <f t="shared" si="13"/>
        <v>8</v>
      </c>
    </row>
    <row r="28" spans="1:10" ht="15.75" thickBot="1">
      <c r="A28" s="3" t="s">
        <v>14</v>
      </c>
      <c r="B28" s="17">
        <v>78</v>
      </c>
      <c r="C28" s="17">
        <v>68</v>
      </c>
      <c r="D28" s="4">
        <f t="shared" si="8"/>
        <v>-10</v>
      </c>
      <c r="E28" s="5">
        <f t="shared" si="7"/>
        <v>-0.1282051282051282</v>
      </c>
      <c r="F28" s="5">
        <f t="shared" si="9"/>
        <v>0.06793206793206794</v>
      </c>
      <c r="G28" s="3">
        <f t="shared" si="10"/>
        <v>3</v>
      </c>
      <c r="H28" s="6">
        <f t="shared" si="11"/>
        <v>0.007591805896709698</v>
      </c>
      <c r="I28" s="27">
        <f t="shared" si="12"/>
        <v>0.06877186966691545</v>
      </c>
      <c r="J28" s="32">
        <f t="shared" si="13"/>
        <v>3</v>
      </c>
    </row>
    <row r="29" spans="1:10" ht="15.75" thickBot="1">
      <c r="A29" s="3" t="s">
        <v>15</v>
      </c>
      <c r="B29" s="17">
        <v>95</v>
      </c>
      <c r="C29" s="17">
        <v>85</v>
      </c>
      <c r="D29" s="4">
        <f t="shared" si="8"/>
        <v>-10</v>
      </c>
      <c r="E29" s="5">
        <f t="shared" si="7"/>
        <v>-0.10526315789473684</v>
      </c>
      <c r="F29" s="5">
        <f t="shared" si="9"/>
        <v>0.08491508491508491</v>
      </c>
      <c r="G29" s="3">
        <f t="shared" si="10"/>
        <v>3</v>
      </c>
      <c r="H29" s="6">
        <f t="shared" si="11"/>
        <v>0.007791590262412585</v>
      </c>
      <c r="I29" s="27">
        <f t="shared" si="12"/>
        <v>0.07058165571078165</v>
      </c>
      <c r="J29" s="32">
        <f t="shared" si="13"/>
        <v>3</v>
      </c>
    </row>
    <row r="30" spans="1:10" ht="15.75" thickBot="1">
      <c r="A30" s="3" t="s">
        <v>16</v>
      </c>
      <c r="B30" s="17">
        <v>104</v>
      </c>
      <c r="C30" s="17">
        <v>93</v>
      </c>
      <c r="D30" s="4">
        <f t="shared" si="8"/>
        <v>-11</v>
      </c>
      <c r="E30" s="5">
        <f t="shared" si="7"/>
        <v>-0.10576923076923077</v>
      </c>
      <c r="F30" s="5">
        <f t="shared" si="9"/>
        <v>0.09290709290709291</v>
      </c>
      <c r="G30" s="3">
        <f t="shared" si="10"/>
        <v>4</v>
      </c>
      <c r="H30" s="6">
        <f t="shared" si="11"/>
        <v>0.008565901579780173</v>
      </c>
      <c r="I30" s="27">
        <f t="shared" si="12"/>
        <v>0.07759590735579543</v>
      </c>
      <c r="J30" s="34">
        <f t="shared" si="13"/>
        <v>3</v>
      </c>
    </row>
    <row r="31" spans="1:10" ht="15.75" thickBot="1">
      <c r="A31" s="1" t="s">
        <v>17</v>
      </c>
      <c r="B31" s="18">
        <v>1147</v>
      </c>
      <c r="C31" s="18">
        <f>SUM(C22:C30)</f>
        <v>1001</v>
      </c>
      <c r="D31" s="1">
        <f>SUM(D22:D30)</f>
        <v>-146</v>
      </c>
      <c r="E31" s="7">
        <f t="shared" si="7"/>
        <v>-0.12728857890148212</v>
      </c>
      <c r="F31" s="7">
        <f>SUM(F22:F30)</f>
        <v>1</v>
      </c>
      <c r="G31" s="1">
        <f>SUM(G22:G30)</f>
        <v>40</v>
      </c>
      <c r="H31" s="1">
        <f>SUM(H22:H30)</f>
        <v>0.11039115169442514</v>
      </c>
      <c r="I31" s="28">
        <f>SUM(I22:I30)</f>
        <v>1</v>
      </c>
      <c r="J31" s="35">
        <f>SUM(J22:J30)</f>
        <v>41</v>
      </c>
    </row>
    <row r="32" ht="15" hidden="1">
      <c r="E32" s="9">
        <f>SUM(E22:E30)</f>
        <v>-1.14718942988846</v>
      </c>
    </row>
    <row r="33" spans="1:9" ht="15.75" thickBot="1">
      <c r="A33" s="10"/>
      <c r="B33" s="10"/>
      <c r="C33" s="10"/>
      <c r="D33" s="10"/>
      <c r="E33" s="10"/>
      <c r="F33" s="10"/>
      <c r="H33" s="10"/>
      <c r="I33" s="10"/>
    </row>
    <row r="34" spans="1:10" ht="15.75" thickBot="1">
      <c r="A34" s="74" t="s">
        <v>2</v>
      </c>
      <c r="B34" s="53" t="s">
        <v>29</v>
      </c>
      <c r="C34" s="54"/>
      <c r="D34" s="36"/>
      <c r="E34" s="36"/>
      <c r="F34" s="36"/>
      <c r="G34" s="36"/>
      <c r="H34" s="36"/>
      <c r="I34" s="36"/>
      <c r="J34" s="36"/>
    </row>
    <row r="35" spans="1:10" ht="15.75" thickBot="1">
      <c r="A35" s="75"/>
      <c r="B35" s="53" t="s">
        <v>28</v>
      </c>
      <c r="C35" s="54"/>
      <c r="D35" s="15"/>
      <c r="E35" s="15"/>
      <c r="F35" s="15"/>
      <c r="G35" s="15"/>
      <c r="H35" s="15"/>
      <c r="I35" s="15"/>
      <c r="J35" s="15"/>
    </row>
    <row r="36" spans="1:10" ht="15">
      <c r="A36" s="29" t="s">
        <v>8</v>
      </c>
      <c r="B36" s="55">
        <f>SUM(J7,J22)</f>
        <v>10</v>
      </c>
      <c r="C36" s="56"/>
      <c r="D36" s="37"/>
      <c r="E36" s="38"/>
      <c r="F36" s="38"/>
      <c r="G36" s="37"/>
      <c r="H36" s="37"/>
      <c r="I36" s="39"/>
      <c r="J36" s="37"/>
    </row>
    <row r="37" spans="1:10" ht="15">
      <c r="A37" s="30" t="s">
        <v>9</v>
      </c>
      <c r="B37" s="47">
        <f aca="true" t="shared" si="14" ref="B37:B44">SUM(J8,J23)</f>
        <v>6</v>
      </c>
      <c r="C37" s="48"/>
      <c r="D37" s="37"/>
      <c r="E37" s="38"/>
      <c r="F37" s="38"/>
      <c r="G37" s="37"/>
      <c r="H37" s="37"/>
      <c r="I37" s="39"/>
      <c r="J37" s="37"/>
    </row>
    <row r="38" spans="1:10" ht="15">
      <c r="A38" s="30" t="s">
        <v>10</v>
      </c>
      <c r="B38" s="57">
        <f t="shared" si="14"/>
        <v>14</v>
      </c>
      <c r="C38" s="58"/>
      <c r="D38" s="37"/>
      <c r="E38" s="38"/>
      <c r="F38" s="38"/>
      <c r="G38" s="37"/>
      <c r="H38" s="37"/>
      <c r="I38" s="39"/>
      <c r="J38" s="37"/>
    </row>
    <row r="39" spans="1:10" ht="15">
      <c r="A39" s="30" t="s">
        <v>11</v>
      </c>
      <c r="B39" s="47">
        <f t="shared" si="14"/>
        <v>4</v>
      </c>
      <c r="C39" s="48"/>
      <c r="D39" s="37"/>
      <c r="E39" s="38"/>
      <c r="F39" s="38"/>
      <c r="G39" s="37"/>
      <c r="H39" s="37"/>
      <c r="I39" s="39"/>
      <c r="J39" s="37"/>
    </row>
    <row r="40" spans="1:10" ht="15">
      <c r="A40" s="30" t="s">
        <v>12</v>
      </c>
      <c r="B40" s="47">
        <f t="shared" si="14"/>
        <v>12</v>
      </c>
      <c r="C40" s="48"/>
      <c r="D40" s="37"/>
      <c r="E40" s="38"/>
      <c r="F40" s="38"/>
      <c r="G40" s="37"/>
      <c r="H40" s="37"/>
      <c r="I40" s="39"/>
      <c r="J40" s="37"/>
    </row>
    <row r="41" spans="1:10" ht="15">
      <c r="A41" s="30" t="s">
        <v>13</v>
      </c>
      <c r="B41" s="47">
        <f t="shared" si="14"/>
        <v>18</v>
      </c>
      <c r="C41" s="48"/>
      <c r="D41" s="37"/>
      <c r="E41" s="38"/>
      <c r="F41" s="38"/>
      <c r="G41" s="37"/>
      <c r="H41" s="37"/>
      <c r="I41" s="39"/>
      <c r="J41" s="37"/>
    </row>
    <row r="42" spans="1:10" ht="15">
      <c r="A42" s="30" t="s">
        <v>14</v>
      </c>
      <c r="B42" s="47">
        <f t="shared" si="14"/>
        <v>6</v>
      </c>
      <c r="C42" s="48"/>
      <c r="D42" s="37"/>
      <c r="E42" s="38"/>
      <c r="F42" s="38"/>
      <c r="G42" s="37"/>
      <c r="H42" s="37"/>
      <c r="I42" s="39"/>
      <c r="J42" s="37"/>
    </row>
    <row r="43" spans="1:10" ht="15">
      <c r="A43" s="30" t="s">
        <v>15</v>
      </c>
      <c r="B43" s="47">
        <f t="shared" si="14"/>
        <v>4</v>
      </c>
      <c r="C43" s="48"/>
      <c r="D43" s="37"/>
      <c r="E43" s="38"/>
      <c r="F43" s="38"/>
      <c r="G43" s="37"/>
      <c r="H43" s="37"/>
      <c r="I43" s="39"/>
      <c r="J43" s="37"/>
    </row>
    <row r="44" spans="1:10" ht="15.75" thickBot="1">
      <c r="A44" s="43" t="s">
        <v>16</v>
      </c>
      <c r="B44" s="49">
        <f t="shared" si="14"/>
        <v>8</v>
      </c>
      <c r="C44" s="50"/>
      <c r="D44" s="37"/>
      <c r="E44" s="38"/>
      <c r="F44" s="38"/>
      <c r="G44" s="37"/>
      <c r="H44" s="37"/>
      <c r="I44" s="39"/>
      <c r="J44" s="37"/>
    </row>
    <row r="45" spans="1:10" ht="15.75" thickBot="1">
      <c r="A45" s="42" t="s">
        <v>17</v>
      </c>
      <c r="B45" s="51">
        <f>SUM(B36:B44)</f>
        <v>82</v>
      </c>
      <c r="C45" s="52"/>
      <c r="D45" s="16"/>
      <c r="E45" s="40"/>
      <c r="F45" s="40"/>
      <c r="G45" s="16"/>
      <c r="H45" s="16"/>
      <c r="I45" s="41"/>
      <c r="J45" s="16"/>
    </row>
  </sheetData>
  <sheetProtection/>
  <mergeCells count="34">
    <mergeCell ref="F2:J2"/>
    <mergeCell ref="B4:J4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B19:J19"/>
    <mergeCell ref="A20:A21"/>
    <mergeCell ref="B20:B21"/>
    <mergeCell ref="C20:C21"/>
    <mergeCell ref="D20:D21"/>
    <mergeCell ref="E20:E21"/>
    <mergeCell ref="F20:F21"/>
    <mergeCell ref="G20:G21"/>
    <mergeCell ref="I20:I21"/>
    <mergeCell ref="J20:J21"/>
    <mergeCell ref="A34:A35"/>
    <mergeCell ref="B34:C34"/>
    <mergeCell ref="B35:C35"/>
    <mergeCell ref="B36:C36"/>
    <mergeCell ref="B37:C37"/>
    <mergeCell ref="B38:C38"/>
    <mergeCell ref="B45:C45"/>
    <mergeCell ref="B39:C39"/>
    <mergeCell ref="B40:C40"/>
    <mergeCell ref="B41:C41"/>
    <mergeCell ref="B42:C42"/>
    <mergeCell ref="B43:C43"/>
    <mergeCell ref="B44:C44"/>
  </mergeCells>
  <printOptions/>
  <pageMargins left="0.17" right="0.17" top="0.25" bottom="0.48" header="0.1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12.421875" style="0" bestFit="1" customWidth="1"/>
    <col min="2" max="2" width="11.421875" style="0" customWidth="1"/>
    <col min="3" max="3" width="10.7109375" style="0" customWidth="1"/>
    <col min="5" max="5" width="10.57421875" style="0" bestFit="1" customWidth="1"/>
    <col min="6" max="6" width="10.8515625" style="0" bestFit="1" customWidth="1"/>
    <col min="8" max="8" width="0" style="0" hidden="1" customWidth="1"/>
    <col min="9" max="9" width="12.140625" style="0" bestFit="1" customWidth="1"/>
  </cols>
  <sheetData>
    <row r="1" spans="1:3" ht="26.25" thickBot="1">
      <c r="A1" s="1"/>
      <c r="B1" s="2" t="s">
        <v>30</v>
      </c>
      <c r="C1" s="2" t="s">
        <v>30</v>
      </c>
    </row>
    <row r="2" spans="1:10" ht="39" thickBot="1">
      <c r="A2" s="2" t="s">
        <v>19</v>
      </c>
      <c r="B2" s="1">
        <v>2.5</v>
      </c>
      <c r="C2" s="44">
        <v>2.5</v>
      </c>
      <c r="D2" s="45">
        <f>SUM(B2:C2)</f>
        <v>5</v>
      </c>
      <c r="F2" s="80" t="s">
        <v>33</v>
      </c>
      <c r="G2" s="81"/>
      <c r="H2" s="81"/>
      <c r="I2" s="81"/>
      <c r="J2" s="82"/>
    </row>
    <row r="3" spans="1:3" ht="15">
      <c r="A3" s="15"/>
      <c r="B3" s="16"/>
      <c r="C3" s="16"/>
    </row>
    <row r="4" spans="2:10" ht="15.75" thickBot="1">
      <c r="B4" s="72" t="s">
        <v>18</v>
      </c>
      <c r="C4" s="72"/>
      <c r="D4" s="73"/>
      <c r="E4" s="73"/>
      <c r="F4" s="73"/>
      <c r="G4" s="73"/>
      <c r="H4" s="73"/>
      <c r="I4" s="73"/>
      <c r="J4" s="73"/>
    </row>
    <row r="5" spans="1:10" ht="39.75" customHeight="1">
      <c r="A5" s="67" t="s">
        <v>2</v>
      </c>
      <c r="B5" s="76" t="s">
        <v>20</v>
      </c>
      <c r="C5" s="76" t="s">
        <v>21</v>
      </c>
      <c r="D5" s="70" t="s">
        <v>4</v>
      </c>
      <c r="E5" s="63" t="s">
        <v>22</v>
      </c>
      <c r="F5" s="61" t="s">
        <v>23</v>
      </c>
      <c r="G5" s="61" t="s">
        <v>5</v>
      </c>
      <c r="H5" s="23"/>
      <c r="I5" s="61" t="s">
        <v>6</v>
      </c>
      <c r="J5" s="65" t="s">
        <v>7</v>
      </c>
    </row>
    <row r="6" spans="1:10" ht="33" customHeight="1" thickBot="1">
      <c r="A6" s="67"/>
      <c r="B6" s="77"/>
      <c r="C6" s="77"/>
      <c r="D6" s="71"/>
      <c r="E6" s="64"/>
      <c r="F6" s="62"/>
      <c r="G6" s="62"/>
      <c r="H6" s="24"/>
      <c r="I6" s="62"/>
      <c r="J6" s="66"/>
    </row>
    <row r="7" spans="1:10" ht="15.75" thickBot="1">
      <c r="A7" s="3" t="s">
        <v>8</v>
      </c>
      <c r="B7" s="11">
        <v>74781</v>
      </c>
      <c r="C7" s="12">
        <v>73430</v>
      </c>
      <c r="D7" s="19">
        <f>C7-B7</f>
        <v>-1351</v>
      </c>
      <c r="E7" s="20">
        <f aca="true" t="shared" si="0" ref="E7:E16">D7/B7</f>
        <v>-0.01806608630534494</v>
      </c>
      <c r="F7" s="20">
        <f>C7/$C$16</f>
        <v>0.09436508222086287</v>
      </c>
      <c r="G7" s="21">
        <f aca="true" t="shared" si="1" ref="G7:G15">ROUND($B$2*F7,0)</f>
        <v>0</v>
      </c>
      <c r="H7" s="21">
        <f>F7*E7/$E$17</f>
        <v>0.015620422016188082</v>
      </c>
      <c r="I7" s="26">
        <f>H7/$H$16</f>
        <v>0.15896495495229404</v>
      </c>
      <c r="J7" s="31">
        <f>ROUND($B$2*I7,1)</f>
        <v>0.4</v>
      </c>
    </row>
    <row r="8" spans="1:10" ht="15.75" thickBot="1">
      <c r="A8" s="3" t="s">
        <v>9</v>
      </c>
      <c r="B8" s="11">
        <v>47400</v>
      </c>
      <c r="C8" s="12">
        <v>46654</v>
      </c>
      <c r="D8" s="4">
        <f aca="true" t="shared" si="2" ref="D8:D15">C8-B8</f>
        <v>-746</v>
      </c>
      <c r="E8" s="5">
        <f t="shared" si="0"/>
        <v>-0.015738396624472573</v>
      </c>
      <c r="F8" s="5">
        <f aca="true" t="shared" si="3" ref="F8:F15">C8/$C$16</f>
        <v>0.059955175622118155</v>
      </c>
      <c r="G8" s="3">
        <f t="shared" si="1"/>
        <v>0</v>
      </c>
      <c r="H8" s="3">
        <f aca="true" t="shared" si="4" ref="H8:H15">F8*E8/$E$17</f>
        <v>0.008645786862362542</v>
      </c>
      <c r="I8" s="27">
        <f aca="true" t="shared" si="5" ref="I8:I15">H8/$H$16</f>
        <v>0.08798591470052945</v>
      </c>
      <c r="J8" s="31">
        <f aca="true" t="shared" si="6" ref="J8:J15">ROUND($B$2*I8,1)</f>
        <v>0.2</v>
      </c>
    </row>
    <row r="9" spans="1:10" ht="15.75" thickBot="1">
      <c r="A9" s="3" t="s">
        <v>10</v>
      </c>
      <c r="B9" s="11">
        <v>173635</v>
      </c>
      <c r="C9" s="12">
        <v>172602</v>
      </c>
      <c r="D9" s="4">
        <f t="shared" si="2"/>
        <v>-1033</v>
      </c>
      <c r="E9" s="5">
        <f t="shared" si="0"/>
        <v>-0.005949261381633887</v>
      </c>
      <c r="F9" s="5">
        <f t="shared" si="3"/>
        <v>0.2218112749759686</v>
      </c>
      <c r="G9" s="3">
        <f t="shared" si="1"/>
        <v>1</v>
      </c>
      <c r="H9" s="3">
        <f t="shared" si="4"/>
        <v>0.012091050304837371</v>
      </c>
      <c r="I9" s="27">
        <f t="shared" si="5"/>
        <v>0.12304746088437887</v>
      </c>
      <c r="J9" s="31">
        <f t="shared" si="6"/>
        <v>0.3</v>
      </c>
    </row>
    <row r="10" spans="1:10" ht="15.75" thickBot="1">
      <c r="A10" s="3" t="s">
        <v>11</v>
      </c>
      <c r="B10" s="11">
        <v>28001</v>
      </c>
      <c r="C10" s="12">
        <v>27522</v>
      </c>
      <c r="D10" s="4">
        <f t="shared" si="2"/>
        <v>-479</v>
      </c>
      <c r="E10" s="5">
        <f t="shared" si="0"/>
        <v>-0.017106531909574656</v>
      </c>
      <c r="F10" s="5">
        <f t="shared" si="3"/>
        <v>0.03536859312110292</v>
      </c>
      <c r="G10" s="3">
        <f t="shared" si="1"/>
        <v>0</v>
      </c>
      <c r="H10" s="3">
        <f t="shared" si="4"/>
        <v>0.005543666764981066</v>
      </c>
      <c r="I10" s="27">
        <f t="shared" si="5"/>
        <v>0.056416448713899704</v>
      </c>
      <c r="J10" s="31">
        <f t="shared" si="6"/>
        <v>0.1</v>
      </c>
    </row>
    <row r="11" spans="1:10" ht="15.75" thickBot="1">
      <c r="A11" s="3" t="s">
        <v>12</v>
      </c>
      <c r="B11" s="11">
        <v>87966</v>
      </c>
      <c r="C11" s="12">
        <v>87026</v>
      </c>
      <c r="D11" s="4">
        <f t="shared" si="2"/>
        <v>-940</v>
      </c>
      <c r="E11" s="5">
        <f t="shared" si="0"/>
        <v>-0.01068594684309847</v>
      </c>
      <c r="F11" s="5">
        <f t="shared" si="3"/>
        <v>0.11183733685622786</v>
      </c>
      <c r="G11" s="3">
        <f t="shared" si="1"/>
        <v>0</v>
      </c>
      <c r="H11" s="3">
        <f t="shared" si="4"/>
        <v>0.010950077326143443</v>
      </c>
      <c r="I11" s="27">
        <f t="shared" si="5"/>
        <v>0.11143607689155852</v>
      </c>
      <c r="J11" s="31">
        <f t="shared" si="6"/>
        <v>0.3</v>
      </c>
    </row>
    <row r="12" spans="1:10" ht="15.75" thickBot="1">
      <c r="A12" s="3" t="s">
        <v>13</v>
      </c>
      <c r="B12" s="11">
        <v>192685</v>
      </c>
      <c r="C12" s="12">
        <v>190681</v>
      </c>
      <c r="D12" s="4">
        <f t="shared" si="2"/>
        <v>-2004</v>
      </c>
      <c r="E12" s="5">
        <f t="shared" si="0"/>
        <v>-0.010400394426135922</v>
      </c>
      <c r="F12" s="5">
        <f t="shared" si="3"/>
        <v>0.2450446444635211</v>
      </c>
      <c r="G12" s="3">
        <f t="shared" si="1"/>
        <v>1</v>
      </c>
      <c r="H12" s="3">
        <f t="shared" si="4"/>
        <v>0.02335137105740906</v>
      </c>
      <c r="I12" s="27">
        <f t="shared" si="5"/>
        <v>0.23764080409404975</v>
      </c>
      <c r="J12" s="31">
        <f t="shared" si="6"/>
        <v>0.6</v>
      </c>
    </row>
    <row r="13" spans="1:10" ht="15.75" thickBot="1">
      <c r="A13" s="3" t="s">
        <v>14</v>
      </c>
      <c r="B13" s="11">
        <v>50495</v>
      </c>
      <c r="C13" s="12">
        <v>49835</v>
      </c>
      <c r="D13" s="4">
        <f t="shared" si="2"/>
        <v>-660</v>
      </c>
      <c r="E13" s="5">
        <f t="shared" si="0"/>
        <v>-0.013070601049608872</v>
      </c>
      <c r="F13" s="5">
        <f t="shared" si="3"/>
        <v>0.06404308691919788</v>
      </c>
      <c r="G13" s="3">
        <f t="shared" si="1"/>
        <v>0</v>
      </c>
      <c r="H13" s="3">
        <f t="shared" si="4"/>
        <v>0.007669820070858102</v>
      </c>
      <c r="I13" s="27">
        <f t="shared" si="5"/>
        <v>0.07805375557668148</v>
      </c>
      <c r="J13" s="31">
        <f t="shared" si="6"/>
        <v>0.2</v>
      </c>
    </row>
    <row r="14" spans="1:10" ht="15.75" thickBot="1">
      <c r="A14" s="3" t="s">
        <v>15</v>
      </c>
      <c r="B14" s="11">
        <v>62365</v>
      </c>
      <c r="C14" s="12">
        <v>62226</v>
      </c>
      <c r="D14" s="4">
        <f t="shared" si="2"/>
        <v>-139</v>
      </c>
      <c r="E14" s="5">
        <f t="shared" si="0"/>
        <v>-0.0022288142387557122</v>
      </c>
      <c r="F14" s="5">
        <f t="shared" si="3"/>
        <v>0.07996679294941322</v>
      </c>
      <c r="G14" s="3">
        <f t="shared" si="1"/>
        <v>0</v>
      </c>
      <c r="H14" s="3">
        <f t="shared" si="4"/>
        <v>0.001633055378784206</v>
      </c>
      <c r="I14" s="27">
        <f t="shared" si="5"/>
        <v>0.016619178051271607</v>
      </c>
      <c r="J14" s="31">
        <f t="shared" si="6"/>
        <v>0</v>
      </c>
    </row>
    <row r="15" spans="1:10" ht="15.75" thickBot="1">
      <c r="A15" s="3" t="s">
        <v>16</v>
      </c>
      <c r="B15" s="11">
        <v>69273</v>
      </c>
      <c r="C15" s="12">
        <v>68172</v>
      </c>
      <c r="D15" s="4">
        <f t="shared" si="2"/>
        <v>-1101</v>
      </c>
      <c r="E15" s="5">
        <f t="shared" si="0"/>
        <v>-0.01589363821402278</v>
      </c>
      <c r="F15" s="5">
        <f t="shared" si="3"/>
        <v>0.08760801287158741</v>
      </c>
      <c r="G15" s="3">
        <f t="shared" si="1"/>
        <v>0</v>
      </c>
      <c r="H15" s="3">
        <f t="shared" si="4"/>
        <v>0.012758056246332836</v>
      </c>
      <c r="I15" s="27">
        <f t="shared" si="5"/>
        <v>0.1298354061353366</v>
      </c>
      <c r="J15" s="31">
        <f t="shared" si="6"/>
        <v>0.3</v>
      </c>
    </row>
    <row r="16" spans="1:10" s="8" customFormat="1" ht="13.5" thickBot="1">
      <c r="A16" s="1" t="s">
        <v>17</v>
      </c>
      <c r="B16" s="13">
        <v>786601</v>
      </c>
      <c r="C16" s="14">
        <f>SUM(C7:C15)</f>
        <v>778148</v>
      </c>
      <c r="D16" s="1">
        <f>SUM(D7:D15)</f>
        <v>-8453</v>
      </c>
      <c r="E16" s="7">
        <f t="shared" si="0"/>
        <v>-0.010746236020549173</v>
      </c>
      <c r="F16" s="7">
        <f>SUM(F7:F15)</f>
        <v>0.9999999999999999</v>
      </c>
      <c r="G16" s="1">
        <f>SUM(G7:G15)</f>
        <v>2</v>
      </c>
      <c r="H16" s="1">
        <f>SUM(H7:H15)</f>
        <v>0.09826330602789671</v>
      </c>
      <c r="I16" s="28">
        <f>SUM(I7:I15)</f>
        <v>1</v>
      </c>
      <c r="J16" s="33">
        <f>SUM(J7:J15)</f>
        <v>2.4000000000000004</v>
      </c>
    </row>
    <row r="17" ht="15" hidden="1">
      <c r="E17" s="9">
        <f>SUM(E7:E15)</f>
        <v>-0.10913967099264782</v>
      </c>
    </row>
    <row r="18" ht="15">
      <c r="E18" s="9"/>
    </row>
    <row r="19" spans="2:10" ht="15.75" thickBot="1">
      <c r="B19" s="72" t="s">
        <v>18</v>
      </c>
      <c r="C19" s="72"/>
      <c r="D19" s="73"/>
      <c r="E19" s="73"/>
      <c r="F19" s="73"/>
      <c r="G19" s="73"/>
      <c r="H19" s="73"/>
      <c r="I19" s="73"/>
      <c r="J19" s="73"/>
    </row>
    <row r="20" spans="1:10" ht="38.25" customHeight="1">
      <c r="A20" s="67" t="s">
        <v>2</v>
      </c>
      <c r="B20" s="68" t="s">
        <v>24</v>
      </c>
      <c r="C20" s="68" t="s">
        <v>25</v>
      </c>
      <c r="D20" s="70" t="s">
        <v>4</v>
      </c>
      <c r="E20" s="59" t="s">
        <v>26</v>
      </c>
      <c r="F20" s="61" t="s">
        <v>27</v>
      </c>
      <c r="G20" s="59" t="s">
        <v>5</v>
      </c>
      <c r="H20" s="23"/>
      <c r="I20" s="61" t="s">
        <v>6</v>
      </c>
      <c r="J20" s="59" t="s">
        <v>7</v>
      </c>
    </row>
    <row r="21" spans="1:10" ht="31.5" customHeight="1" thickBot="1">
      <c r="A21" s="67"/>
      <c r="B21" s="69"/>
      <c r="C21" s="69"/>
      <c r="D21" s="71"/>
      <c r="E21" s="60"/>
      <c r="F21" s="62"/>
      <c r="G21" s="60"/>
      <c r="H21" s="25"/>
      <c r="I21" s="62"/>
      <c r="J21" s="60"/>
    </row>
    <row r="22" spans="1:10" ht="15.75" thickBot="1">
      <c r="A22" s="3" t="s">
        <v>8</v>
      </c>
      <c r="B22" s="17">
        <v>110</v>
      </c>
      <c r="C22" s="17">
        <v>96</v>
      </c>
      <c r="D22" s="19">
        <f>C22-B22</f>
        <v>-14</v>
      </c>
      <c r="E22" s="20">
        <f aca="true" t="shared" si="7" ref="E22:E31">D22/B22</f>
        <v>-0.12727272727272726</v>
      </c>
      <c r="F22" s="20">
        <f>C22/$C$31</f>
        <v>0.0959040959040959</v>
      </c>
      <c r="G22" s="21">
        <f>ROUND($C$2*F22,0)</f>
        <v>0</v>
      </c>
      <c r="H22" s="22">
        <f>F22*E22/$E$32</f>
        <v>0.010639895665292392</v>
      </c>
      <c r="I22" s="26">
        <f>H22/$H$31</f>
        <v>0.09638359145617753</v>
      </c>
      <c r="J22" s="31">
        <f>ROUND($C$2*I22,1)</f>
        <v>0.2</v>
      </c>
    </row>
    <row r="23" spans="1:10" ht="15.75" thickBot="1">
      <c r="A23" s="3" t="s">
        <v>9</v>
      </c>
      <c r="B23" s="17">
        <v>67</v>
      </c>
      <c r="C23" s="17">
        <v>60</v>
      </c>
      <c r="D23" s="4">
        <f aca="true" t="shared" si="8" ref="D23:D30">C23-B23</f>
        <v>-7</v>
      </c>
      <c r="E23" s="5">
        <f t="shared" si="7"/>
        <v>-0.1044776119402985</v>
      </c>
      <c r="F23" s="5">
        <f aca="true" t="shared" si="9" ref="F23:F30">C23/$C$31</f>
        <v>0.059940059940059943</v>
      </c>
      <c r="G23" s="3">
        <f aca="true" t="shared" si="10" ref="G23:G30">ROUND($C$2*F23,0)</f>
        <v>0</v>
      </c>
      <c r="H23" s="6">
        <f aca="true" t="shared" si="11" ref="H23:H30">F23*E23/$E$32</f>
        <v>0.0054589016939466575</v>
      </c>
      <c r="I23" s="27">
        <f aca="true" t="shared" si="12" ref="I23:I30">H23/$H$31</f>
        <v>0.04945053666128512</v>
      </c>
      <c r="J23" s="31">
        <f aca="true" t="shared" si="13" ref="J23:J30">ROUND($C$2*I23,1)</f>
        <v>0.1</v>
      </c>
    </row>
    <row r="24" spans="1:10" ht="15.75" thickBot="1">
      <c r="A24" s="3" t="s">
        <v>10</v>
      </c>
      <c r="B24" s="17">
        <v>235</v>
      </c>
      <c r="C24" s="17">
        <v>204</v>
      </c>
      <c r="D24" s="4">
        <f t="shared" si="8"/>
        <v>-31</v>
      </c>
      <c r="E24" s="5">
        <f t="shared" si="7"/>
        <v>-0.13191489361702127</v>
      </c>
      <c r="F24" s="5">
        <f t="shared" si="9"/>
        <v>0.2037962037962038</v>
      </c>
      <c r="G24" s="3">
        <f t="shared" si="10"/>
        <v>1</v>
      </c>
      <c r="H24" s="6">
        <f t="shared" si="11"/>
        <v>0.023434451053077513</v>
      </c>
      <c r="I24" s="27">
        <f t="shared" si="12"/>
        <v>0.21228559258034244</v>
      </c>
      <c r="J24" s="31">
        <f t="shared" si="13"/>
        <v>0.5</v>
      </c>
    </row>
    <row r="25" spans="1:10" ht="15.75" thickBot="1">
      <c r="A25" s="3" t="s">
        <v>11</v>
      </c>
      <c r="B25" s="17">
        <v>58</v>
      </c>
      <c r="C25" s="17">
        <v>49</v>
      </c>
      <c r="D25" s="4">
        <f t="shared" si="8"/>
        <v>-9</v>
      </c>
      <c r="E25" s="5">
        <f t="shared" si="7"/>
        <v>-0.15517241379310345</v>
      </c>
      <c r="F25" s="5">
        <f t="shared" si="9"/>
        <v>0.04895104895104895</v>
      </c>
      <c r="G25" s="3">
        <f t="shared" si="10"/>
        <v>0</v>
      </c>
      <c r="H25" s="6">
        <f t="shared" si="11"/>
        <v>0.006621271278778403</v>
      </c>
      <c r="I25" s="27">
        <f t="shared" si="12"/>
        <v>0.059980090588300145</v>
      </c>
      <c r="J25" s="31">
        <f t="shared" si="13"/>
        <v>0.1</v>
      </c>
    </row>
    <row r="26" spans="1:10" ht="15.75" thickBot="1">
      <c r="A26" s="3" t="s">
        <v>12</v>
      </c>
      <c r="B26" s="17">
        <v>145</v>
      </c>
      <c r="C26" s="17">
        <v>119</v>
      </c>
      <c r="D26" s="4">
        <f t="shared" si="8"/>
        <v>-26</v>
      </c>
      <c r="E26" s="5">
        <f t="shared" si="7"/>
        <v>-0.1793103448275862</v>
      </c>
      <c r="F26" s="5">
        <f t="shared" si="9"/>
        <v>0.11888111888111888</v>
      </c>
      <c r="G26" s="3">
        <f t="shared" si="10"/>
        <v>0</v>
      </c>
      <c r="H26" s="6">
        <f t="shared" si="11"/>
        <v>0.018581599398222563</v>
      </c>
      <c r="I26" s="27">
        <f t="shared" si="12"/>
        <v>0.1683250796192296</v>
      </c>
      <c r="J26" s="31">
        <f t="shared" si="13"/>
        <v>0.4</v>
      </c>
    </row>
    <row r="27" spans="1:10" ht="15.75" thickBot="1">
      <c r="A27" s="3" t="s">
        <v>13</v>
      </c>
      <c r="B27" s="17">
        <v>255</v>
      </c>
      <c r="C27" s="17">
        <v>227</v>
      </c>
      <c r="D27" s="4">
        <f t="shared" si="8"/>
        <v>-28</v>
      </c>
      <c r="E27" s="5">
        <f t="shared" si="7"/>
        <v>-0.10980392156862745</v>
      </c>
      <c r="F27" s="5">
        <f t="shared" si="9"/>
        <v>0.22677322677322678</v>
      </c>
      <c r="G27" s="3">
        <f t="shared" si="10"/>
        <v>1</v>
      </c>
      <c r="H27" s="6">
        <f t="shared" si="11"/>
        <v>0.021705734866205157</v>
      </c>
      <c r="I27" s="27">
        <f t="shared" si="12"/>
        <v>0.1966256763611727</v>
      </c>
      <c r="J27" s="31">
        <f t="shared" si="13"/>
        <v>0.5</v>
      </c>
    </row>
    <row r="28" spans="1:10" ht="15.75" thickBot="1">
      <c r="A28" s="3" t="s">
        <v>14</v>
      </c>
      <c r="B28" s="17">
        <v>78</v>
      </c>
      <c r="C28" s="17">
        <v>68</v>
      </c>
      <c r="D28" s="4">
        <f t="shared" si="8"/>
        <v>-10</v>
      </c>
      <c r="E28" s="5">
        <f t="shared" si="7"/>
        <v>-0.1282051282051282</v>
      </c>
      <c r="F28" s="5">
        <f t="shared" si="9"/>
        <v>0.06793206793206794</v>
      </c>
      <c r="G28" s="3">
        <f t="shared" si="10"/>
        <v>0</v>
      </c>
      <c r="H28" s="6">
        <f t="shared" si="11"/>
        <v>0.007591805896709698</v>
      </c>
      <c r="I28" s="27">
        <f t="shared" si="12"/>
        <v>0.06877186966691545</v>
      </c>
      <c r="J28" s="31">
        <f t="shared" si="13"/>
        <v>0.2</v>
      </c>
    </row>
    <row r="29" spans="1:10" ht="15.75" thickBot="1">
      <c r="A29" s="3" t="s">
        <v>15</v>
      </c>
      <c r="B29" s="17">
        <v>95</v>
      </c>
      <c r="C29" s="17">
        <v>85</v>
      </c>
      <c r="D29" s="4">
        <f t="shared" si="8"/>
        <v>-10</v>
      </c>
      <c r="E29" s="5">
        <f t="shared" si="7"/>
        <v>-0.10526315789473684</v>
      </c>
      <c r="F29" s="5">
        <f t="shared" si="9"/>
        <v>0.08491508491508491</v>
      </c>
      <c r="G29" s="3">
        <f t="shared" si="10"/>
        <v>0</v>
      </c>
      <c r="H29" s="6">
        <f t="shared" si="11"/>
        <v>0.007791590262412585</v>
      </c>
      <c r="I29" s="27">
        <f t="shared" si="12"/>
        <v>0.07058165571078165</v>
      </c>
      <c r="J29" s="31">
        <f t="shared" si="13"/>
        <v>0.2</v>
      </c>
    </row>
    <row r="30" spans="1:10" ht="15.75" thickBot="1">
      <c r="A30" s="3" t="s">
        <v>16</v>
      </c>
      <c r="B30" s="17">
        <v>104</v>
      </c>
      <c r="C30" s="17">
        <v>93</v>
      </c>
      <c r="D30" s="4">
        <f t="shared" si="8"/>
        <v>-11</v>
      </c>
      <c r="E30" s="5">
        <f t="shared" si="7"/>
        <v>-0.10576923076923077</v>
      </c>
      <c r="F30" s="5">
        <f t="shared" si="9"/>
        <v>0.09290709290709291</v>
      </c>
      <c r="G30" s="3">
        <f t="shared" si="10"/>
        <v>0</v>
      </c>
      <c r="H30" s="6">
        <f t="shared" si="11"/>
        <v>0.008565901579780173</v>
      </c>
      <c r="I30" s="27">
        <f t="shared" si="12"/>
        <v>0.07759590735579543</v>
      </c>
      <c r="J30" s="31">
        <f t="shared" si="13"/>
        <v>0.2</v>
      </c>
    </row>
    <row r="31" spans="1:10" ht="15.75" thickBot="1">
      <c r="A31" s="1" t="s">
        <v>17</v>
      </c>
      <c r="B31" s="18">
        <v>1147</v>
      </c>
      <c r="C31" s="18">
        <f>SUM(C22:C30)</f>
        <v>1001</v>
      </c>
      <c r="D31" s="1">
        <f>SUM(D22:D30)</f>
        <v>-146</v>
      </c>
      <c r="E31" s="7">
        <f t="shared" si="7"/>
        <v>-0.12728857890148212</v>
      </c>
      <c r="F31" s="7">
        <f>SUM(F22:F30)</f>
        <v>1</v>
      </c>
      <c r="G31" s="1">
        <f>SUM(G22:G30)</f>
        <v>2</v>
      </c>
      <c r="H31" s="1">
        <f>SUM(H22:H30)</f>
        <v>0.11039115169442514</v>
      </c>
      <c r="I31" s="28">
        <f>SUM(I22:I30)</f>
        <v>1</v>
      </c>
      <c r="J31" s="35">
        <f>SUM(J22:J30)</f>
        <v>2.4000000000000004</v>
      </c>
    </row>
    <row r="32" ht="15" hidden="1">
      <c r="E32" s="9">
        <f>SUM(E22:E30)</f>
        <v>-1.14718942988846</v>
      </c>
    </row>
    <row r="33" spans="1:9" ht="15.75" thickBot="1">
      <c r="A33" s="10"/>
      <c r="B33" s="10"/>
      <c r="C33" s="10"/>
      <c r="D33" s="10"/>
      <c r="E33" s="10"/>
      <c r="F33" s="10"/>
      <c r="H33" s="10"/>
      <c r="I33" s="10"/>
    </row>
    <row r="34" spans="1:10" ht="30" customHeight="1" thickBot="1">
      <c r="A34" s="74" t="s">
        <v>2</v>
      </c>
      <c r="B34" s="53" t="s">
        <v>18</v>
      </c>
      <c r="C34" s="54"/>
      <c r="D34" s="36"/>
      <c r="E34" s="36"/>
      <c r="F34" s="36"/>
      <c r="G34" s="36"/>
      <c r="H34" s="36"/>
      <c r="I34" s="36"/>
      <c r="J34" s="36"/>
    </row>
    <row r="35" spans="1:10" ht="15.75" thickBot="1">
      <c r="A35" s="75"/>
      <c r="B35" s="53" t="s">
        <v>28</v>
      </c>
      <c r="C35" s="54"/>
      <c r="D35" s="15"/>
      <c r="E35" s="15"/>
      <c r="F35" s="15"/>
      <c r="G35" s="15"/>
      <c r="H35" s="15"/>
      <c r="I35" s="15"/>
      <c r="J35" s="15"/>
    </row>
    <row r="36" spans="1:10" ht="15">
      <c r="A36" s="29" t="s">
        <v>8</v>
      </c>
      <c r="B36" s="55">
        <f>SUM(J7,J22)</f>
        <v>0.6000000000000001</v>
      </c>
      <c r="C36" s="56"/>
      <c r="D36" s="37"/>
      <c r="E36" s="38"/>
      <c r="F36" s="38"/>
      <c r="G36" s="37"/>
      <c r="H36" s="37"/>
      <c r="I36" s="39"/>
      <c r="J36" s="37"/>
    </row>
    <row r="37" spans="1:10" ht="15">
      <c r="A37" s="30" t="s">
        <v>9</v>
      </c>
      <c r="B37" s="47">
        <f aca="true" t="shared" si="14" ref="B37:B44">SUM(J8,J23)</f>
        <v>0.30000000000000004</v>
      </c>
      <c r="C37" s="48"/>
      <c r="D37" s="37"/>
      <c r="E37" s="38"/>
      <c r="F37" s="38"/>
      <c r="G37" s="37"/>
      <c r="H37" s="37"/>
      <c r="I37" s="39"/>
      <c r="J37" s="37"/>
    </row>
    <row r="38" spans="1:10" ht="15">
      <c r="A38" s="30" t="s">
        <v>10</v>
      </c>
      <c r="B38" s="57">
        <f t="shared" si="14"/>
        <v>0.8</v>
      </c>
      <c r="C38" s="58"/>
      <c r="D38" s="37"/>
      <c r="E38" s="38"/>
      <c r="F38" s="38"/>
      <c r="G38" s="37"/>
      <c r="H38" s="37"/>
      <c r="I38" s="39"/>
      <c r="J38" s="37"/>
    </row>
    <row r="39" spans="1:10" ht="15">
      <c r="A39" s="30" t="s">
        <v>11</v>
      </c>
      <c r="B39" s="47">
        <f t="shared" si="14"/>
        <v>0.2</v>
      </c>
      <c r="C39" s="48"/>
      <c r="D39" s="37"/>
      <c r="E39" s="38"/>
      <c r="F39" s="38"/>
      <c r="G39" s="37"/>
      <c r="H39" s="37"/>
      <c r="I39" s="39"/>
      <c r="J39" s="37"/>
    </row>
    <row r="40" spans="1:10" ht="15">
      <c r="A40" s="30" t="s">
        <v>12</v>
      </c>
      <c r="B40" s="47">
        <f t="shared" si="14"/>
        <v>0.7</v>
      </c>
      <c r="C40" s="48"/>
      <c r="D40" s="37"/>
      <c r="E40" s="38"/>
      <c r="F40" s="38"/>
      <c r="G40" s="37"/>
      <c r="H40" s="37"/>
      <c r="I40" s="39"/>
      <c r="J40" s="37"/>
    </row>
    <row r="41" spans="1:10" ht="15">
      <c r="A41" s="30" t="s">
        <v>13</v>
      </c>
      <c r="B41" s="47">
        <f t="shared" si="14"/>
        <v>1.1</v>
      </c>
      <c r="C41" s="48"/>
      <c r="D41" s="37"/>
      <c r="E41" s="38"/>
      <c r="F41" s="38"/>
      <c r="G41" s="37"/>
      <c r="H41" s="37"/>
      <c r="I41" s="39"/>
      <c r="J41" s="37"/>
    </row>
    <row r="42" spans="1:10" ht="15">
      <c r="A42" s="30" t="s">
        <v>14</v>
      </c>
      <c r="B42" s="47">
        <f t="shared" si="14"/>
        <v>0.4</v>
      </c>
      <c r="C42" s="48"/>
      <c r="D42" s="37"/>
      <c r="E42" s="38"/>
      <c r="F42" s="38"/>
      <c r="G42" s="37"/>
      <c r="H42" s="37"/>
      <c r="I42" s="39"/>
      <c r="J42" s="37"/>
    </row>
    <row r="43" spans="1:10" ht="15">
      <c r="A43" s="30" t="s">
        <v>15</v>
      </c>
      <c r="B43" s="47">
        <f t="shared" si="14"/>
        <v>0.2</v>
      </c>
      <c r="C43" s="48"/>
      <c r="D43" s="37"/>
      <c r="E43" s="38"/>
      <c r="F43" s="38"/>
      <c r="G43" s="37"/>
      <c r="H43" s="37"/>
      <c r="I43" s="39"/>
      <c r="J43" s="37"/>
    </row>
    <row r="44" spans="1:10" ht="15.75" thickBot="1">
      <c r="A44" s="43" t="s">
        <v>16</v>
      </c>
      <c r="B44" s="49">
        <f t="shared" si="14"/>
        <v>0.5</v>
      </c>
      <c r="C44" s="50"/>
      <c r="D44" s="37"/>
      <c r="E44" s="38"/>
      <c r="F44" s="38"/>
      <c r="G44" s="37"/>
      <c r="H44" s="37"/>
      <c r="I44" s="39"/>
      <c r="J44" s="37"/>
    </row>
    <row r="45" spans="1:10" ht="15.75" thickBot="1">
      <c r="A45" s="42" t="s">
        <v>17</v>
      </c>
      <c r="B45" s="51">
        <f>SUM(B36:B44)</f>
        <v>4.800000000000001</v>
      </c>
      <c r="C45" s="52"/>
      <c r="D45" s="16"/>
      <c r="E45" s="40"/>
      <c r="F45" s="40"/>
      <c r="G45" s="16"/>
      <c r="H45" s="16"/>
      <c r="I45" s="41"/>
      <c r="J45" s="16"/>
    </row>
  </sheetData>
  <sheetProtection/>
  <mergeCells count="34">
    <mergeCell ref="F2:J2"/>
    <mergeCell ref="B4:J4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B19:J19"/>
    <mergeCell ref="A20:A21"/>
    <mergeCell ref="B20:B21"/>
    <mergeCell ref="C20:C21"/>
    <mergeCell ref="D20:D21"/>
    <mergeCell ref="E20:E21"/>
    <mergeCell ref="F20:F21"/>
    <mergeCell ref="G20:G21"/>
    <mergeCell ref="I20:I21"/>
    <mergeCell ref="J20:J21"/>
    <mergeCell ref="A34:A35"/>
    <mergeCell ref="B34:C34"/>
    <mergeCell ref="B35:C35"/>
    <mergeCell ref="B36:C36"/>
    <mergeCell ref="B37:C37"/>
    <mergeCell ref="B38:C38"/>
    <mergeCell ref="B45:C45"/>
    <mergeCell ref="B39:C39"/>
    <mergeCell ref="B40:C40"/>
    <mergeCell ref="B41:C41"/>
    <mergeCell ref="B42:C42"/>
    <mergeCell ref="B43:C43"/>
    <mergeCell ref="B44:C44"/>
  </mergeCells>
  <printOptions/>
  <pageMargins left="0.17" right="0.17" top="0.27" bottom="0.42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</dc:creator>
  <cp:keywords/>
  <dc:description/>
  <cp:lastModifiedBy>tommaso</cp:lastModifiedBy>
  <cp:lastPrinted>2012-07-16T20:29:19Z</cp:lastPrinted>
  <dcterms:created xsi:type="dcterms:W3CDTF">2012-07-16T18:30:47Z</dcterms:created>
  <dcterms:modified xsi:type="dcterms:W3CDTF">2012-07-16T20:30:39Z</dcterms:modified>
  <cp:category/>
  <cp:version/>
  <cp:contentType/>
  <cp:contentStatus/>
</cp:coreProperties>
</file>